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<sst xmlns="http://schemas.openxmlformats.org/spreadsheetml/2006/main" count="100" uniqueCount="48">
  <si>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КОМПЛЕКС „АПОЛОН“ 4</t>
  </si>
  <si>
    <t>Вилни сгради за сезонен отдих  в гр.Созопол</t>
  </si>
  <si>
    <t xml:space="preserve">ВИЛА 1 </t>
  </si>
  <si>
    <t xml:space="preserve">Апартамент
Номер
</t>
  </si>
  <si>
    <t xml:space="preserve">Застроена 
площ кв.м </t>
  </si>
  <si>
    <t>Общи+ 
прилежащи
части кв.м</t>
  </si>
  <si>
    <t>Открити тераси кв.м</t>
  </si>
  <si>
    <t xml:space="preserve">ЗП + ОЧ  кв.м
</t>
  </si>
  <si>
    <t>Цена
евро/кв.м</t>
  </si>
  <si>
    <t>Обща 
стойност
в евро</t>
  </si>
  <si>
    <t>Вноска 1
предв.договор</t>
  </si>
  <si>
    <t xml:space="preserve">Вноска 2
</t>
  </si>
  <si>
    <t>Вноска 3
при получ.
на нот.акт</t>
  </si>
  <si>
    <t>Статус</t>
  </si>
  <si>
    <t>ВИЛА  1</t>
  </si>
  <si>
    <t>приземен етаж</t>
  </si>
  <si>
    <t>Апартамент 1(ляв)</t>
  </si>
  <si>
    <t>Свободен</t>
  </si>
  <si>
    <t>Апартамент 2(десен)</t>
  </si>
  <si>
    <t>първи етаж</t>
  </si>
  <si>
    <t>Апартамент 3(ляв)</t>
  </si>
  <si>
    <t>Продаден</t>
  </si>
  <si>
    <t>Апартамент 4(десен)</t>
  </si>
  <si>
    <t>втори етаж</t>
  </si>
  <si>
    <t>Апартамент 5(ляв)</t>
  </si>
  <si>
    <t>Апартамент 6(десен)</t>
  </si>
  <si>
    <t>тавански  етаж</t>
  </si>
  <si>
    <t>Т.Апартамент 1(ляв)</t>
  </si>
  <si>
    <t>Т.Апартамент 2(десен)</t>
  </si>
  <si>
    <t xml:space="preserve">ВИЛА 2 </t>
  </si>
  <si>
    <t>Застроена
площ</t>
  </si>
  <si>
    <t xml:space="preserve">Общи+ 
прилежащи
части </t>
  </si>
  <si>
    <t xml:space="preserve">ЗП + ОЧ
</t>
  </si>
  <si>
    <t xml:space="preserve">Обща 
стойност
</t>
  </si>
  <si>
    <t>ВИЛА  2-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</si>
  <si>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</si>
  <si>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</si>
  <si>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</si>
  <si>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</si>
  <si>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</si>
  <si>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</si>
  <si>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Т.Апартамент 3</t>
  </si>
  <si>
    <t>Т.Апартамент 4</t>
  </si>
  <si>
    <t xml:space="preserve">ВИЛА 3 </t>
  </si>
  <si>
    <t>ВИЛА  3-</t>
  </si>
  <si>
    <t>продаден</t>
  </si>
  <si>
    <t xml:space="preserve">ЗП + ОЧ
кв.м
</t>
  </si>
  <si>
    <t xml:space="preserve">Вноска 2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</si>
</sst>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2"/>
      <name val="Times New Roman"/>
      <family val="0"/>
    </font>
    <font>
      <b/>
      <u val="single"/>
      <sz val="10"/>
      <name val="Arial"/>
      <family val="2"/>
    </font>
    <font>
      <b/>
      <u val="single"/>
      <sz val="15"/>
      <name val="Comic Sans MS"/>
      <family val="4"/>
    </font>
    <font>
      <b/>
      <u val="single"/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color indexed="59"/>
      <name val="Arial"/>
      <family val="2"/>
    </font>
    <font>
      <sz val="10"/>
      <name val="Arial"/>
      <family val="2"/>
    </font>
    <font>
      <sz val="12"/>
      <color indexed="10"/>
      <name val="Times New Roman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" fontId="0" fillId="35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1" fontId="0" fillId="36" borderId="21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" fontId="0" fillId="33" borderId="21" xfId="0" applyNumberFormat="1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1" fontId="0" fillId="39" borderId="21" xfId="0" applyNumberFormat="1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0" fillId="34" borderId="18" xfId="0" applyNumberFormat="1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4" xfId="0" applyNumberFormat="1" applyFont="1" applyFill="1" applyBorder="1" applyAlignment="1">
      <alignment/>
    </xf>
    <xf numFmtId="0" fontId="0" fillId="36" borderId="25" xfId="0" applyFont="1" applyFill="1" applyBorder="1" applyAlignment="1">
      <alignment/>
    </xf>
    <xf numFmtId="1" fontId="0" fillId="36" borderId="26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41" borderId="17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1" fontId="0" fillId="41" borderId="18" xfId="0" applyNumberFormat="1" applyFont="1" applyFill="1" applyBorder="1" applyAlignment="1">
      <alignment/>
    </xf>
    <xf numFmtId="1" fontId="0" fillId="41" borderId="20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0" fillId="42" borderId="18" xfId="0" applyFont="1" applyFill="1" applyBorder="1" applyAlignment="1">
      <alignment/>
    </xf>
    <xf numFmtId="1" fontId="0" fillId="42" borderId="18" xfId="0" applyNumberFormat="1" applyFont="1" applyFill="1" applyBorder="1" applyAlignment="1">
      <alignment/>
    </xf>
    <xf numFmtId="1" fontId="0" fillId="42" borderId="20" xfId="0" applyNumberFormat="1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1" fontId="0" fillId="33" borderId="20" xfId="0" applyNumberFormat="1" applyFont="1" applyFill="1" applyBorder="1" applyAlignment="1">
      <alignment/>
    </xf>
    <xf numFmtId="0" fontId="10" fillId="0" borderId="29" xfId="0" applyFont="1" applyBorder="1" applyAlignment="1">
      <alignment/>
    </xf>
    <xf numFmtId="0" fontId="0" fillId="43" borderId="30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1" fontId="0" fillId="43" borderId="19" xfId="0" applyNumberFormat="1" applyFont="1" applyFill="1" applyBorder="1" applyAlignment="1">
      <alignment/>
    </xf>
    <xf numFmtId="1" fontId="0" fillId="43" borderId="31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33" borderId="34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0" fillId="0" borderId="37" xfId="0" applyBorder="1" applyAlignment="1">
      <alignment/>
    </xf>
    <xf numFmtId="0" fontId="5" fillId="0" borderId="38" xfId="0" applyFont="1" applyBorder="1" applyAlignment="1">
      <alignment/>
    </xf>
    <xf numFmtId="0" fontId="0" fillId="44" borderId="39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1" fontId="0" fillId="44" borderId="18" xfId="0" applyNumberFormat="1" applyFont="1" applyFill="1" applyBorder="1" applyAlignment="1">
      <alignment/>
    </xf>
    <xf numFmtId="1" fontId="0" fillId="44" borderId="20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9" fillId="0" borderId="37" xfId="0" applyFont="1" applyBorder="1" applyAlignment="1">
      <alignment/>
    </xf>
    <xf numFmtId="0" fontId="6" fillId="33" borderId="3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1" fontId="0" fillId="36" borderId="21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0" fillId="0" borderId="40" xfId="0" applyBorder="1" applyAlignment="1">
      <alignment wrapText="1"/>
    </xf>
    <xf numFmtId="1" fontId="0" fillId="45" borderId="21" xfId="0" applyNumberFormat="1" applyFont="1" applyFill="1" applyBorder="1" applyAlignment="1">
      <alignment/>
    </xf>
    <xf numFmtId="1" fontId="0" fillId="46" borderId="21" xfId="0" applyNumberFormat="1" applyFont="1" applyFill="1" applyBorder="1" applyAlignment="1">
      <alignment/>
    </xf>
    <xf numFmtId="1" fontId="0" fillId="47" borderId="18" xfId="0" applyNumberFormat="1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3" borderId="3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41" borderId="20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41" borderId="41" xfId="0" applyFont="1" applyFill="1" applyBorder="1" applyAlignment="1">
      <alignment/>
    </xf>
    <xf numFmtId="0" fontId="0" fillId="47" borderId="41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43" borderId="42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43" xfId="0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43" borderId="21" xfId="0" applyFill="1" applyBorder="1" applyAlignment="1">
      <alignment/>
    </xf>
    <xf numFmtId="0" fontId="0" fillId="48" borderId="21" xfId="0" applyFill="1" applyBorder="1" applyAlignment="1">
      <alignment/>
    </xf>
    <xf numFmtId="0" fontId="0" fillId="0" borderId="21" xfId="0" applyBorder="1" applyAlignment="1">
      <alignment/>
    </xf>
    <xf numFmtId="1" fontId="0" fillId="45" borderId="21" xfId="0" applyNumberFormat="1" applyFont="1" applyFill="1" applyBorder="1" applyAlignment="1">
      <alignment/>
    </xf>
    <xf numFmtId="0" fontId="8" fillId="36" borderId="39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1" fontId="8" fillId="36" borderId="18" xfId="0" applyNumberFormat="1" applyFont="1" applyFill="1" applyBorder="1" applyAlignment="1">
      <alignment/>
    </xf>
    <xf numFmtId="1" fontId="8" fillId="36" borderId="20" xfId="0" applyNumberFormat="1" applyFont="1" applyFill="1" applyBorder="1" applyAlignment="1">
      <alignment/>
    </xf>
    <xf numFmtId="0" fontId="8" fillId="44" borderId="39" xfId="0" applyFont="1" applyFill="1" applyBorder="1" applyAlignment="1">
      <alignment/>
    </xf>
    <xf numFmtId="0" fontId="8" fillId="44" borderId="18" xfId="0" applyFont="1" applyFill="1" applyBorder="1" applyAlignment="1">
      <alignment/>
    </xf>
    <xf numFmtId="1" fontId="8" fillId="44" borderId="18" xfId="0" applyNumberFormat="1" applyFont="1" applyFill="1" applyBorder="1" applyAlignment="1">
      <alignment/>
    </xf>
    <xf numFmtId="1" fontId="8" fillId="44" borderId="20" xfId="0" applyNumberFormat="1" applyFont="1" applyFill="1" applyBorder="1" applyAlignment="1">
      <alignment/>
    </xf>
    <xf numFmtId="0" fontId="8" fillId="44" borderId="18" xfId="0" applyNumberFormat="1" applyFont="1" applyFill="1" applyBorder="1" applyAlignment="1">
      <alignment/>
    </xf>
    <xf numFmtId="0" fontId="8" fillId="36" borderId="44" xfId="0" applyFont="1" applyFill="1" applyBorder="1" applyAlignment="1">
      <alignment/>
    </xf>
    <xf numFmtId="0" fontId="8" fillId="36" borderId="45" xfId="0" applyFont="1" applyFill="1" applyBorder="1" applyAlignment="1">
      <alignment/>
    </xf>
    <xf numFmtId="0" fontId="8" fillId="36" borderId="45" xfId="0" applyNumberFormat="1" applyFont="1" applyFill="1" applyBorder="1" applyAlignment="1">
      <alignment/>
    </xf>
    <xf numFmtId="1" fontId="8" fillId="36" borderId="45" xfId="0" applyNumberFormat="1" applyFont="1" applyFill="1" applyBorder="1" applyAlignment="1">
      <alignment/>
    </xf>
    <xf numFmtId="1" fontId="8" fillId="36" borderId="46" xfId="0" applyNumberFormat="1" applyFont="1" applyFill="1" applyBorder="1" applyAlignment="1">
      <alignment/>
    </xf>
    <xf numFmtId="0" fontId="8" fillId="42" borderId="23" xfId="0" applyFont="1" applyFill="1" applyBorder="1" applyAlignment="1">
      <alignment/>
    </xf>
    <xf numFmtId="0" fontId="8" fillId="42" borderId="24" xfId="0" applyFont="1" applyFill="1" applyBorder="1" applyAlignment="1">
      <alignment/>
    </xf>
    <xf numFmtId="0" fontId="8" fillId="42" borderId="25" xfId="0" applyNumberFormat="1" applyFont="1" applyFill="1" applyBorder="1" applyAlignment="1">
      <alignment/>
    </xf>
    <xf numFmtId="0" fontId="8" fillId="48" borderId="26" xfId="0" applyFont="1" applyFill="1" applyBorder="1" applyAlignment="1">
      <alignment/>
    </xf>
    <xf numFmtId="0" fontId="8" fillId="42" borderId="47" xfId="0" applyFont="1" applyFill="1" applyBorder="1" applyAlignment="1">
      <alignment/>
    </xf>
    <xf numFmtId="1" fontId="8" fillId="42" borderId="24" xfId="0" applyNumberFormat="1" applyFont="1" applyFill="1" applyBorder="1" applyAlignment="1">
      <alignment/>
    </xf>
    <xf numFmtId="1" fontId="8" fillId="46" borderId="26" xfId="0" applyNumberFormat="1" applyFont="1" applyFill="1" applyBorder="1" applyAlignment="1">
      <alignment/>
    </xf>
    <xf numFmtId="1" fontId="8" fillId="42" borderId="25" xfId="0" applyNumberFormat="1" applyFont="1" applyFill="1" applyBorder="1" applyAlignment="1">
      <alignment/>
    </xf>
    <xf numFmtId="0" fontId="8" fillId="41" borderId="17" xfId="0" applyFont="1" applyFill="1" applyBorder="1" applyAlignment="1">
      <alignment/>
    </xf>
    <xf numFmtId="0" fontId="8" fillId="41" borderId="18" xfId="0" applyFont="1" applyFill="1" applyBorder="1" applyAlignment="1">
      <alignment/>
    </xf>
    <xf numFmtId="0" fontId="8" fillId="41" borderId="20" xfId="0" applyFont="1" applyFill="1" applyBorder="1" applyAlignment="1">
      <alignment/>
    </xf>
    <xf numFmtId="0" fontId="8" fillId="43" borderId="21" xfId="0" applyFont="1" applyFill="1" applyBorder="1" applyAlignment="1">
      <alignment/>
    </xf>
    <xf numFmtId="0" fontId="8" fillId="41" borderId="41" xfId="0" applyFont="1" applyFill="1" applyBorder="1" applyAlignment="1">
      <alignment/>
    </xf>
    <xf numFmtId="1" fontId="8" fillId="41" borderId="18" xfId="0" applyNumberFormat="1" applyFont="1" applyFill="1" applyBorder="1" applyAlignment="1">
      <alignment/>
    </xf>
    <xf numFmtId="1" fontId="8" fillId="45" borderId="21" xfId="0" applyNumberFormat="1" applyFont="1" applyFill="1" applyBorder="1" applyAlignment="1">
      <alignment/>
    </xf>
    <xf numFmtId="1" fontId="8" fillId="41" borderId="20" xfId="0" applyNumberFormat="1" applyFont="1" applyFill="1" applyBorder="1" applyAlignment="1">
      <alignment/>
    </xf>
    <xf numFmtId="0" fontId="8" fillId="42" borderId="17" xfId="0" applyFont="1" applyFill="1" applyBorder="1" applyAlignment="1">
      <alignment/>
    </xf>
    <xf numFmtId="0" fontId="8" fillId="42" borderId="18" xfId="0" applyFont="1" applyFill="1" applyBorder="1" applyAlignment="1">
      <alignment/>
    </xf>
    <xf numFmtId="0" fontId="8" fillId="42" borderId="20" xfId="0" applyFont="1" applyFill="1" applyBorder="1" applyAlignment="1">
      <alignment/>
    </xf>
    <xf numFmtId="0" fontId="8" fillId="48" borderId="21" xfId="0" applyFont="1" applyFill="1" applyBorder="1" applyAlignment="1">
      <alignment/>
    </xf>
    <xf numFmtId="0" fontId="8" fillId="42" borderId="41" xfId="0" applyFont="1" applyFill="1" applyBorder="1" applyAlignment="1">
      <alignment/>
    </xf>
    <xf numFmtId="1" fontId="8" fillId="42" borderId="18" xfId="0" applyNumberFormat="1" applyFont="1" applyFill="1" applyBorder="1" applyAlignment="1">
      <alignment/>
    </xf>
    <xf numFmtId="1" fontId="8" fillId="46" borderId="21" xfId="0" applyNumberFormat="1" applyFont="1" applyFill="1" applyBorder="1" applyAlignment="1">
      <alignment/>
    </xf>
    <xf numFmtId="1" fontId="8" fillId="42" borderId="20" xfId="0" applyNumberFormat="1" applyFont="1" applyFill="1" applyBorder="1" applyAlignment="1">
      <alignment/>
    </xf>
    <xf numFmtId="0" fontId="8" fillId="48" borderId="21" xfId="0" applyFont="1" applyFill="1" applyBorder="1" applyAlignment="1">
      <alignment/>
    </xf>
    <xf numFmtId="0" fontId="8" fillId="48" borderId="48" xfId="0" applyFont="1" applyFill="1" applyBorder="1" applyAlignment="1">
      <alignment/>
    </xf>
    <xf numFmtId="0" fontId="8" fillId="48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51" xfId="0" applyFont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J7" sqref="J7"/>
    </sheetView>
  </sheetViews>
  <sheetFormatPr defaultColWidth="10.25390625" defaultRowHeight="15.75"/>
  <cols>
    <col min="1" max="1" width="19.625" style="0" customWidth="1"/>
    <col min="2" max="2" width="10.25390625" style="0" customWidth="1"/>
    <col min="3" max="3" width="11.875" style="0" customWidth="1"/>
    <col min="4" max="4" width="9.50390625" style="0" customWidth="1"/>
    <col min="5" max="5" width="9.75390625" style="0" customWidth="1"/>
    <col min="6" max="6" width="10.50390625" style="0" customWidth="1"/>
    <col min="7" max="7" width="8.625" style="0" customWidth="1"/>
    <col min="8" max="8" width="10.625" style="0" customWidth="1"/>
    <col min="9" max="10" width="10.50390625" style="0" customWidth="1"/>
    <col min="11" max="11" width="12.875" style="0" customWidth="1"/>
  </cols>
  <sheetData>
    <row r="1" spans="1:11" ht="30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.7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9.5" thickBo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63.75" customHeight="1">
      <c r="A4" s="159" t="s">
        <v>3</v>
      </c>
      <c r="B4" s="4" t="s">
        <v>4</v>
      </c>
      <c r="C4" s="5" t="s">
        <v>5</v>
      </c>
      <c r="D4" s="5" t="s">
        <v>6</v>
      </c>
      <c r="E4" s="4" t="s">
        <v>7</v>
      </c>
      <c r="F4" s="6" t="s">
        <v>8</v>
      </c>
      <c r="G4" s="4" t="s">
        <v>9</v>
      </c>
      <c r="H4" s="6" t="s">
        <v>10</v>
      </c>
      <c r="I4" s="6" t="s">
        <v>11</v>
      </c>
      <c r="J4" s="7" t="s">
        <v>12</v>
      </c>
      <c r="K4" s="8" t="s">
        <v>13</v>
      </c>
    </row>
    <row r="5" spans="1:11" ht="15.75">
      <c r="A5" s="160" t="s">
        <v>14</v>
      </c>
      <c r="B5" s="161"/>
      <c r="C5" s="161"/>
      <c r="D5" s="161"/>
      <c r="E5" s="161"/>
      <c r="F5" s="161"/>
      <c r="G5" s="161"/>
      <c r="H5" s="161"/>
      <c r="I5" s="161"/>
      <c r="J5" s="161"/>
      <c r="K5" s="162"/>
    </row>
    <row r="6" spans="1:11" ht="15.75">
      <c r="A6" s="163" t="s">
        <v>15</v>
      </c>
      <c r="B6" s="164"/>
      <c r="C6" s="164"/>
      <c r="D6" s="164"/>
      <c r="E6" s="164"/>
      <c r="F6" s="164"/>
      <c r="G6" s="164"/>
      <c r="H6" s="164"/>
      <c r="I6" s="164"/>
      <c r="J6" s="164"/>
      <c r="K6" s="165"/>
    </row>
    <row r="7" spans="1:11" ht="15.75">
      <c r="A7" s="17" t="s">
        <v>16</v>
      </c>
      <c r="B7" s="18">
        <v>54.73</v>
      </c>
      <c r="C7" s="18">
        <v>5.63</v>
      </c>
      <c r="D7" s="18">
        <v>6.68</v>
      </c>
      <c r="E7" s="18">
        <f>B7+C7+D7</f>
        <v>67.03999999999999</v>
      </c>
      <c r="F7" s="19">
        <v>900</v>
      </c>
      <c r="G7" s="20">
        <f>E7*F7</f>
        <v>60335.99999999999</v>
      </c>
      <c r="H7" s="20">
        <f>G7*0.5</f>
        <v>30167.999999999996</v>
      </c>
      <c r="I7" s="20">
        <f>G7*0.4</f>
        <v>24134.399999999998</v>
      </c>
      <c r="J7" s="20">
        <f>G7*0.1</f>
        <v>6033.599999999999</v>
      </c>
      <c r="K7" s="21" t="s">
        <v>17</v>
      </c>
    </row>
    <row r="8" spans="1:11" ht="15.75">
      <c r="A8" s="22" t="s">
        <v>18</v>
      </c>
      <c r="B8" s="23">
        <v>54.73</v>
      </c>
      <c r="C8" s="23">
        <v>5.63</v>
      </c>
      <c r="D8" s="23">
        <v>6.68</v>
      </c>
      <c r="E8" s="24">
        <f>B8+C8+D8</f>
        <v>67.03999999999999</v>
      </c>
      <c r="F8" s="25">
        <v>900</v>
      </c>
      <c r="G8" s="26">
        <f>E8*F8</f>
        <v>60335.99999999999</v>
      </c>
      <c r="H8" s="26">
        <f>G8*0.5</f>
        <v>30167.999999999996</v>
      </c>
      <c r="I8" s="26">
        <f>G8*0.4</f>
        <v>24134.399999999998</v>
      </c>
      <c r="J8" s="26">
        <f>G8*0.1</f>
        <v>6033.599999999999</v>
      </c>
      <c r="K8" s="21" t="s">
        <v>17</v>
      </c>
    </row>
    <row r="9" spans="1:11" ht="15.75">
      <c r="A9" s="166" t="s">
        <v>19</v>
      </c>
      <c r="B9" s="167"/>
      <c r="C9" s="167"/>
      <c r="D9" s="167"/>
      <c r="E9" s="167"/>
      <c r="F9" s="167"/>
      <c r="G9" s="167"/>
      <c r="H9" s="167"/>
      <c r="I9" s="167"/>
      <c r="J9" s="167"/>
      <c r="K9" s="168"/>
    </row>
    <row r="10" spans="1:11" ht="15.75">
      <c r="A10" s="30" t="s">
        <v>20</v>
      </c>
      <c r="B10" s="31">
        <v>60.09</v>
      </c>
      <c r="C10" s="31">
        <v>7.38</v>
      </c>
      <c r="D10" s="31"/>
      <c r="E10" s="31">
        <v>0</v>
      </c>
      <c r="F10" s="32">
        <v>0</v>
      </c>
      <c r="G10" s="33">
        <f>E10*F10</f>
        <v>0</v>
      </c>
      <c r="H10" s="33">
        <f>G10*0.5</f>
        <v>0</v>
      </c>
      <c r="I10" s="33">
        <f>G10*0.4</f>
        <v>0</v>
      </c>
      <c r="J10" s="33">
        <f>G10*0.1</f>
        <v>0</v>
      </c>
      <c r="K10" s="34" t="s">
        <v>21</v>
      </c>
    </row>
    <row r="11" spans="1:11" ht="15.75">
      <c r="A11" s="86" t="s">
        <v>22</v>
      </c>
      <c r="B11" s="87">
        <v>60.09</v>
      </c>
      <c r="C11" s="87">
        <v>7.6</v>
      </c>
      <c r="D11" s="87"/>
      <c r="E11" s="87">
        <f>B11+C11</f>
        <v>67.69</v>
      </c>
      <c r="F11" s="88">
        <v>1000</v>
      </c>
      <c r="G11" s="89">
        <f>E11*F11</f>
        <v>67690</v>
      </c>
      <c r="H11" s="89">
        <f>G11*0.5</f>
        <v>33845</v>
      </c>
      <c r="I11" s="89">
        <f>G11*0.4</f>
        <v>27076</v>
      </c>
      <c r="J11" s="89">
        <f>G11*0.1</f>
        <v>6769</v>
      </c>
      <c r="K11" s="90" t="s">
        <v>17</v>
      </c>
    </row>
    <row r="12" spans="1:11" ht="15.75">
      <c r="A12" s="166" t="s">
        <v>23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8"/>
    </row>
    <row r="13" spans="1:11" ht="15.75">
      <c r="A13" s="17" t="s">
        <v>24</v>
      </c>
      <c r="B13" s="18">
        <v>73.49</v>
      </c>
      <c r="C13" s="18">
        <v>9.88</v>
      </c>
      <c r="D13" s="18"/>
      <c r="E13" s="18">
        <f>B13+C13</f>
        <v>83.36999999999999</v>
      </c>
      <c r="F13" s="19">
        <v>1100</v>
      </c>
      <c r="G13" s="20">
        <f>E13*F13</f>
        <v>91706.99999999999</v>
      </c>
      <c r="H13" s="20">
        <f>G13*0.5</f>
        <v>45853.49999999999</v>
      </c>
      <c r="I13" s="20">
        <f>G13*0.4</f>
        <v>36682.799999999996</v>
      </c>
      <c r="J13" s="20">
        <f>G13*0.1</f>
        <v>9170.699999999999</v>
      </c>
      <c r="K13" s="21" t="s">
        <v>17</v>
      </c>
    </row>
    <row r="14" spans="1:11" ht="15.75">
      <c r="A14" s="22" t="s">
        <v>25</v>
      </c>
      <c r="B14" s="23">
        <v>73.49</v>
      </c>
      <c r="C14" s="23">
        <v>10.18</v>
      </c>
      <c r="D14" s="23"/>
      <c r="E14" s="23">
        <f>B14+C14</f>
        <v>83.66999999999999</v>
      </c>
      <c r="F14" s="25">
        <v>1100</v>
      </c>
      <c r="G14" s="26">
        <f>E14*F14</f>
        <v>92036.99999999999</v>
      </c>
      <c r="H14" s="26">
        <f>G14*0.5</f>
        <v>46018.49999999999</v>
      </c>
      <c r="I14" s="26">
        <f>G14*0.4</f>
        <v>36814.799999999996</v>
      </c>
      <c r="J14" s="26">
        <f>G14*0.1</f>
        <v>9203.699999999999</v>
      </c>
      <c r="K14" s="21" t="s">
        <v>17</v>
      </c>
    </row>
    <row r="15" spans="1:11" ht="15.75">
      <c r="A15" s="166" t="s">
        <v>26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8"/>
    </row>
    <row r="16" spans="1:11" ht="15.75">
      <c r="A16" s="17" t="s">
        <v>27</v>
      </c>
      <c r="B16" s="18">
        <v>55.83</v>
      </c>
      <c r="C16" s="35">
        <v>6.93</v>
      </c>
      <c r="D16" s="35"/>
      <c r="E16" s="18">
        <f>B16+C16</f>
        <v>62.76</v>
      </c>
      <c r="F16" s="19">
        <v>1100</v>
      </c>
      <c r="G16" s="20">
        <f>E16*F16</f>
        <v>69036</v>
      </c>
      <c r="H16" s="20">
        <f>G16*0.5</f>
        <v>34518</v>
      </c>
      <c r="I16" s="20">
        <f>G16*0.4</f>
        <v>27614.4</v>
      </c>
      <c r="J16" s="20">
        <f>G16*0.1</f>
        <v>6903.6</v>
      </c>
      <c r="K16" s="21" t="s">
        <v>17</v>
      </c>
    </row>
    <row r="17" spans="1:11" ht="16.5" thickBot="1">
      <c r="A17" s="36" t="s">
        <v>28</v>
      </c>
      <c r="B17" s="37">
        <v>55.83</v>
      </c>
      <c r="C17" s="38">
        <v>7</v>
      </c>
      <c r="D17" s="38"/>
      <c r="E17" s="37">
        <f>B17+C17</f>
        <v>62.83</v>
      </c>
      <c r="F17" s="39">
        <v>1100</v>
      </c>
      <c r="G17" s="40">
        <f>E17*F17</f>
        <v>69113</v>
      </c>
      <c r="H17" s="40">
        <f>G17*0.5</f>
        <v>34556.5</v>
      </c>
      <c r="I17" s="40">
        <f>G17*0.4</f>
        <v>27645.2</v>
      </c>
      <c r="J17" s="40">
        <f>G17*0.1</f>
        <v>6911.3</v>
      </c>
      <c r="K17" s="41" t="s">
        <v>17</v>
      </c>
    </row>
    <row r="21" spans="1:9" ht="18.75">
      <c r="A21" s="3" t="s">
        <v>29</v>
      </c>
      <c r="B21" s="1"/>
      <c r="C21" s="1"/>
      <c r="D21" s="2"/>
      <c r="E21" s="2"/>
      <c r="F21" s="2"/>
      <c r="G21" s="2"/>
      <c r="H21" s="1"/>
      <c r="I21" s="1"/>
    </row>
    <row r="22" spans="1:9" ht="16.5" thickBot="1">
      <c r="A22" s="1"/>
      <c r="B22" s="1"/>
      <c r="C22" s="1"/>
      <c r="D22" s="2"/>
      <c r="E22" s="2"/>
      <c r="F22" s="2"/>
      <c r="G22" s="2"/>
      <c r="H22" s="1"/>
      <c r="I22" s="1"/>
    </row>
    <row r="23" spans="1:11" ht="47.25">
      <c r="A23" s="42" t="s">
        <v>3</v>
      </c>
      <c r="B23" s="6" t="s">
        <v>30</v>
      </c>
      <c r="C23" s="43" t="s">
        <v>31</v>
      </c>
      <c r="D23" s="107" t="s">
        <v>6</v>
      </c>
      <c r="E23" s="4" t="s">
        <v>46</v>
      </c>
      <c r="F23" s="6" t="s">
        <v>8</v>
      </c>
      <c r="G23" s="6" t="s">
        <v>33</v>
      </c>
      <c r="H23" s="6" t="s">
        <v>10</v>
      </c>
      <c r="I23" s="4" t="s">
        <v>47</v>
      </c>
      <c r="J23" s="7" t="s">
        <v>12</v>
      </c>
      <c r="K23" s="8" t="s">
        <v>13</v>
      </c>
    </row>
    <row r="24" spans="1:11" ht="15.75">
      <c r="A24" s="9" t="s">
        <v>34</v>
      </c>
      <c r="B24" s="10"/>
      <c r="C24" s="12"/>
      <c r="D24" s="108"/>
      <c r="E24" s="100"/>
      <c r="F24" s="11"/>
      <c r="G24" s="11"/>
      <c r="H24" s="11"/>
      <c r="I24" s="11"/>
      <c r="J24" s="12"/>
      <c r="K24" s="13"/>
    </row>
    <row r="25" spans="1:11" ht="15.75">
      <c r="A25" s="14" t="s">
        <v>15</v>
      </c>
      <c r="B25" s="15"/>
      <c r="C25" s="44"/>
      <c r="D25" s="109"/>
      <c r="E25" s="101"/>
      <c r="F25" s="15"/>
      <c r="G25" s="15"/>
      <c r="H25" s="16"/>
      <c r="I25" s="15"/>
      <c r="J25" s="44"/>
      <c r="K25" s="13"/>
    </row>
    <row r="26" spans="1:11" ht="15.75">
      <c r="A26" s="45" t="s">
        <v>35</v>
      </c>
      <c r="B26" s="46">
        <v>54.73</v>
      </c>
      <c r="C26" s="95">
        <v>5.63</v>
      </c>
      <c r="D26" s="110">
        <v>6.68</v>
      </c>
      <c r="E26" s="102">
        <f>B26+C26+D26</f>
        <v>67.03999999999999</v>
      </c>
      <c r="F26" s="46">
        <v>900</v>
      </c>
      <c r="G26" s="47">
        <f>E26*F26</f>
        <v>60335.99999999999</v>
      </c>
      <c r="H26" s="92">
        <f>G26*0.5</f>
        <v>30167.999999999996</v>
      </c>
      <c r="I26" s="47">
        <f>G26*0.4</f>
        <v>24134.399999999998</v>
      </c>
      <c r="J26" s="48">
        <f>G26*0.1</f>
        <v>6033.599999999999</v>
      </c>
      <c r="K26" s="49" t="s">
        <v>17</v>
      </c>
    </row>
    <row r="27" spans="1:11" ht="15.75">
      <c r="A27" s="50" t="s">
        <v>36</v>
      </c>
      <c r="B27" s="51">
        <v>54.73</v>
      </c>
      <c r="C27" s="96">
        <v>5.63</v>
      </c>
      <c r="D27" s="111">
        <v>6.68</v>
      </c>
      <c r="E27" s="103">
        <f>B27+C27+D27</f>
        <v>67.03999999999999</v>
      </c>
      <c r="F27" s="51">
        <v>900</v>
      </c>
      <c r="G27" s="52">
        <f>E27*F27</f>
        <v>60335.99999999999</v>
      </c>
      <c r="H27" s="93">
        <f>G27*0.5</f>
        <v>30167.999999999996</v>
      </c>
      <c r="I27" s="94">
        <f>G27*0.4</f>
        <v>24134.399999999998</v>
      </c>
      <c r="J27" s="53">
        <f>G27*0.1</f>
        <v>6033.599999999999</v>
      </c>
      <c r="K27" s="49" t="s">
        <v>17</v>
      </c>
    </row>
    <row r="28" spans="1:11" ht="15.75">
      <c r="A28" s="14" t="s">
        <v>19</v>
      </c>
      <c r="B28" s="15"/>
      <c r="C28" s="28"/>
      <c r="D28" s="112"/>
      <c r="E28" s="104"/>
      <c r="F28" s="27"/>
      <c r="G28" s="54"/>
      <c r="H28" s="29"/>
      <c r="I28" s="54"/>
      <c r="J28" s="55"/>
      <c r="K28" s="56"/>
    </row>
    <row r="29" spans="1:11" ht="15.75">
      <c r="A29" s="57" t="s">
        <v>37</v>
      </c>
      <c r="B29" s="58">
        <v>60.09</v>
      </c>
      <c r="C29" s="97">
        <v>7.38</v>
      </c>
      <c r="D29" s="110"/>
      <c r="E29" s="105">
        <f>B29+C29</f>
        <v>67.47</v>
      </c>
      <c r="F29" s="58">
        <v>1000</v>
      </c>
      <c r="G29" s="59">
        <f>E29*F29</f>
        <v>67470</v>
      </c>
      <c r="H29" s="113">
        <f>G29*0.5</f>
        <v>33735</v>
      </c>
      <c r="I29" s="59">
        <f>G29*0.4</f>
        <v>26988</v>
      </c>
      <c r="J29" s="60">
        <f>G29*0.1</f>
        <v>6747</v>
      </c>
      <c r="K29" s="56" t="s">
        <v>17</v>
      </c>
    </row>
    <row r="30" spans="1:11" ht="15.75">
      <c r="A30" s="152" t="s">
        <v>38</v>
      </c>
      <c r="B30" s="152">
        <v>60.09</v>
      </c>
      <c r="C30" s="153">
        <v>7.6</v>
      </c>
      <c r="D30" s="147"/>
      <c r="E30" s="154">
        <f>B30+C30</f>
        <v>67.69</v>
      </c>
      <c r="F30" s="152">
        <v>0</v>
      </c>
      <c r="G30" s="152">
        <f>E30*F30</f>
        <v>0</v>
      </c>
      <c r="H30" s="150">
        <f>G30*0.5</f>
        <v>0</v>
      </c>
      <c r="I30" s="152">
        <f>G30*0.3</f>
        <v>0</v>
      </c>
      <c r="J30" s="152">
        <f>G30*0.1</f>
        <v>0</v>
      </c>
      <c r="K30" s="61" t="s">
        <v>21</v>
      </c>
    </row>
    <row r="31" spans="1:11" ht="15.75">
      <c r="A31" s="62" t="s">
        <v>23</v>
      </c>
      <c r="B31" s="63"/>
      <c r="C31" s="98"/>
      <c r="D31" s="112"/>
      <c r="E31" s="106"/>
      <c r="F31" s="64"/>
      <c r="G31" s="65"/>
      <c r="H31" s="29"/>
      <c r="I31" s="65"/>
      <c r="J31" s="66"/>
      <c r="K31" s="67"/>
    </row>
    <row r="32" spans="1:11" ht="15.75">
      <c r="A32" s="136" t="s">
        <v>39</v>
      </c>
      <c r="B32" s="137">
        <v>73.49</v>
      </c>
      <c r="C32" s="138">
        <v>9.88</v>
      </c>
      <c r="D32" s="139"/>
      <c r="E32" s="140">
        <f>B32+C32</f>
        <v>83.36999999999999</v>
      </c>
      <c r="F32" s="137">
        <v>0</v>
      </c>
      <c r="G32" s="141">
        <f>E32*F32</f>
        <v>0</v>
      </c>
      <c r="H32" s="142">
        <f>G32*0.5</f>
        <v>0</v>
      </c>
      <c r="I32" s="141">
        <f>G32*0.3</f>
        <v>0</v>
      </c>
      <c r="J32" s="143">
        <f>G32*0.1</f>
        <v>0</v>
      </c>
      <c r="K32" s="68" t="s">
        <v>21</v>
      </c>
    </row>
    <row r="33" spans="1:11" ht="15.75">
      <c r="A33" s="144" t="s">
        <v>40</v>
      </c>
      <c r="B33" s="145">
        <v>73.49</v>
      </c>
      <c r="C33" s="146">
        <v>10.18</v>
      </c>
      <c r="D33" s="147"/>
      <c r="E33" s="148">
        <f>B33+C33</f>
        <v>83.66999999999999</v>
      </c>
      <c r="F33" s="145">
        <v>0</v>
      </c>
      <c r="G33" s="149">
        <f>E33*F33</f>
        <v>0</v>
      </c>
      <c r="H33" s="150">
        <f>G33*0.5</f>
        <v>0</v>
      </c>
      <c r="I33" s="149">
        <f>G33*0.3</f>
        <v>0</v>
      </c>
      <c r="J33" s="151">
        <f>G33*0.1</f>
        <v>0</v>
      </c>
      <c r="K33" s="68" t="s">
        <v>21</v>
      </c>
    </row>
    <row r="34" spans="1:11" ht="15.75">
      <c r="A34" s="14" t="s">
        <v>26</v>
      </c>
      <c r="B34" s="15"/>
      <c r="C34" s="28"/>
      <c r="D34" s="112"/>
      <c r="E34" s="104"/>
      <c r="F34" s="27"/>
      <c r="G34" s="54"/>
      <c r="H34" s="29"/>
      <c r="I34" s="54"/>
      <c r="J34" s="55"/>
      <c r="K34" s="49"/>
    </row>
    <row r="35" spans="1:11" ht="15.75">
      <c r="A35" s="45" t="s">
        <v>41</v>
      </c>
      <c r="B35" s="46">
        <v>55.83</v>
      </c>
      <c r="C35" s="99">
        <v>6.93</v>
      </c>
      <c r="D35" s="110"/>
      <c r="E35" s="102">
        <f>B35+C35</f>
        <v>62.76</v>
      </c>
      <c r="F35" s="46">
        <v>1100</v>
      </c>
      <c r="G35" s="47">
        <f>E35*F35</f>
        <v>69036</v>
      </c>
      <c r="H35" s="92">
        <f>G35*0.5</f>
        <v>34518</v>
      </c>
      <c r="I35" s="47">
        <f>G35*0.4</f>
        <v>27614.4</v>
      </c>
      <c r="J35" s="48">
        <f>G35*0.1</f>
        <v>6903.6</v>
      </c>
      <c r="K35" s="49" t="s">
        <v>17</v>
      </c>
    </row>
    <row r="36" spans="1:11" ht="16.5" thickBot="1">
      <c r="A36" s="128" t="s">
        <v>42</v>
      </c>
      <c r="B36" s="129">
        <v>55.83</v>
      </c>
      <c r="C36" s="130">
        <v>7</v>
      </c>
      <c r="D36" s="131"/>
      <c r="E36" s="132">
        <f>B36+C36</f>
        <v>62.83</v>
      </c>
      <c r="F36" s="129">
        <v>0</v>
      </c>
      <c r="G36" s="133">
        <f>E36*F36</f>
        <v>0</v>
      </c>
      <c r="H36" s="134">
        <f>G36*0.5</f>
        <v>0</v>
      </c>
      <c r="I36" s="133">
        <f>G36*0.3</f>
        <v>0</v>
      </c>
      <c r="J36" s="135">
        <f>G36*0.1</f>
        <v>0</v>
      </c>
      <c r="K36" s="155" t="s">
        <v>21</v>
      </c>
    </row>
    <row r="37" ht="15.75">
      <c r="K37" s="69"/>
    </row>
    <row r="38" ht="15.75">
      <c r="K38" s="69"/>
    </row>
    <row r="40" spans="1:9" ht="18.75">
      <c r="A40" s="3" t="s">
        <v>43</v>
      </c>
      <c r="B40" s="1"/>
      <c r="C40" s="1"/>
      <c r="D40" s="2"/>
      <c r="E40" s="2"/>
      <c r="F40" s="2"/>
      <c r="G40" s="2"/>
      <c r="H40" s="1"/>
      <c r="I40" s="1"/>
    </row>
    <row r="41" spans="1:9" ht="16.5" thickBot="1">
      <c r="A41" s="1"/>
      <c r="B41" s="1"/>
      <c r="C41" s="1"/>
      <c r="D41" s="2"/>
      <c r="E41" s="2"/>
      <c r="F41" s="2"/>
      <c r="G41" s="2"/>
      <c r="H41" s="1"/>
      <c r="I41" s="1"/>
    </row>
    <row r="42" spans="1:10" ht="47.25">
      <c r="A42" s="70" t="s">
        <v>3</v>
      </c>
      <c r="B42" s="71" t="s">
        <v>30</v>
      </c>
      <c r="C42" s="72" t="s">
        <v>31</v>
      </c>
      <c r="D42" s="71" t="s">
        <v>32</v>
      </c>
      <c r="E42" s="71" t="s">
        <v>8</v>
      </c>
      <c r="F42" s="71" t="s">
        <v>33</v>
      </c>
      <c r="G42" s="71" t="s">
        <v>10</v>
      </c>
      <c r="H42" s="71" t="s">
        <v>11</v>
      </c>
      <c r="I42" s="91" t="s">
        <v>12</v>
      </c>
      <c r="J42" s="73" t="s">
        <v>13</v>
      </c>
    </row>
    <row r="43" spans="1:10" ht="15.75">
      <c r="A43" s="74" t="s">
        <v>44</v>
      </c>
      <c r="B43" s="75"/>
      <c r="C43" s="11"/>
      <c r="D43" s="11"/>
      <c r="E43" s="11"/>
      <c r="F43" s="11"/>
      <c r="G43" s="11"/>
      <c r="H43" s="11"/>
      <c r="I43" s="12"/>
      <c r="J43" s="76"/>
    </row>
    <row r="44" spans="1:10" ht="15.75">
      <c r="A44" s="77" t="s">
        <v>15</v>
      </c>
      <c r="B44" s="15"/>
      <c r="C44" s="15"/>
      <c r="D44" s="15"/>
      <c r="E44" s="15"/>
      <c r="F44" s="15"/>
      <c r="G44" s="15"/>
      <c r="H44" s="15"/>
      <c r="I44" s="44"/>
      <c r="J44" s="76"/>
    </row>
    <row r="45" spans="1:10" ht="15.75">
      <c r="A45" s="78" t="s">
        <v>16</v>
      </c>
      <c r="B45" s="79">
        <v>68</v>
      </c>
      <c r="C45" s="79">
        <v>5.86</v>
      </c>
      <c r="D45" s="79">
        <f>B45+C45</f>
        <v>73.86</v>
      </c>
      <c r="E45" s="79">
        <v>900</v>
      </c>
      <c r="F45" s="80">
        <f>D45*E45</f>
        <v>66474</v>
      </c>
      <c r="G45" s="80">
        <v>35448</v>
      </c>
      <c r="H45" s="80">
        <f>F45*0.4</f>
        <v>26589.600000000002</v>
      </c>
      <c r="I45" s="81">
        <f>F45*0.1</f>
        <v>6647.400000000001</v>
      </c>
      <c r="J45" s="82" t="s">
        <v>17</v>
      </c>
    </row>
    <row r="46" spans="1:10" ht="15.75">
      <c r="A46" s="114" t="s">
        <v>18</v>
      </c>
      <c r="B46" s="115">
        <v>68</v>
      </c>
      <c r="C46" s="115">
        <v>5.85</v>
      </c>
      <c r="D46" s="115">
        <f>B46+C46</f>
        <v>73.85</v>
      </c>
      <c r="E46" s="115">
        <v>0</v>
      </c>
      <c r="F46" s="116">
        <f>D46*E46</f>
        <v>0</v>
      </c>
      <c r="G46" s="116">
        <f>F46*50%</f>
        <v>0</v>
      </c>
      <c r="H46" s="116">
        <f>F46*0.4</f>
        <v>0</v>
      </c>
      <c r="I46" s="117">
        <f>F46*0.1</f>
        <v>0</v>
      </c>
      <c r="J46" s="84" t="s">
        <v>45</v>
      </c>
    </row>
    <row r="47" spans="1:10" ht="15.75">
      <c r="A47" s="83" t="s">
        <v>19</v>
      </c>
      <c r="B47" s="15"/>
      <c r="C47" s="27"/>
      <c r="D47" s="27"/>
      <c r="E47" s="27"/>
      <c r="F47" s="54"/>
      <c r="G47" s="54"/>
      <c r="H47" s="54"/>
      <c r="I47" s="55"/>
      <c r="J47" s="82"/>
    </row>
    <row r="48" spans="1:10" ht="15.75">
      <c r="A48" s="118" t="s">
        <v>20</v>
      </c>
      <c r="B48" s="119">
        <v>60.09</v>
      </c>
      <c r="C48" s="119">
        <v>5.9</v>
      </c>
      <c r="D48" s="119">
        <f>B48+C48</f>
        <v>65.99000000000001</v>
      </c>
      <c r="E48" s="119">
        <v>0</v>
      </c>
      <c r="F48" s="120">
        <f>D48*E48</f>
        <v>0</v>
      </c>
      <c r="G48" s="120">
        <f>F48*0.5</f>
        <v>0</v>
      </c>
      <c r="H48" s="120">
        <f>F48*0.4</f>
        <v>0</v>
      </c>
      <c r="I48" s="121">
        <f>F48*0.1</f>
        <v>0</v>
      </c>
      <c r="J48" s="84" t="s">
        <v>45</v>
      </c>
    </row>
    <row r="49" spans="1:10" ht="15.75">
      <c r="A49" s="114" t="s">
        <v>22</v>
      </c>
      <c r="B49" s="115">
        <v>60.09</v>
      </c>
      <c r="C49" s="115">
        <v>5.79</v>
      </c>
      <c r="D49" s="115">
        <f>B49+C49</f>
        <v>65.88000000000001</v>
      </c>
      <c r="E49" s="115">
        <v>0</v>
      </c>
      <c r="F49" s="116">
        <f>D49*E49</f>
        <v>0</v>
      </c>
      <c r="G49" s="116">
        <f>F49*0.5</f>
        <v>0</v>
      </c>
      <c r="H49" s="116">
        <f>F49*0.4</f>
        <v>0</v>
      </c>
      <c r="I49" s="117">
        <f>F49*0.1</f>
        <v>0</v>
      </c>
      <c r="J49" s="84" t="s">
        <v>45</v>
      </c>
    </row>
    <row r="50" spans="1:10" ht="15.75">
      <c r="A50" s="83" t="s">
        <v>23</v>
      </c>
      <c r="B50" s="15"/>
      <c r="C50" s="27"/>
      <c r="D50" s="27"/>
      <c r="E50" s="27"/>
      <c r="F50" s="54"/>
      <c r="G50" s="54"/>
      <c r="H50" s="54"/>
      <c r="I50" s="55"/>
      <c r="J50" s="85"/>
    </row>
    <row r="51" spans="1:10" ht="15.75">
      <c r="A51" s="118" t="s">
        <v>24</v>
      </c>
      <c r="B51" s="119">
        <v>73.49</v>
      </c>
      <c r="C51" s="119">
        <v>7.91</v>
      </c>
      <c r="D51" s="119">
        <f>B51+C51</f>
        <v>81.39999999999999</v>
      </c>
      <c r="E51" s="119">
        <v>0</v>
      </c>
      <c r="F51" s="120">
        <f>D51*E51</f>
        <v>0</v>
      </c>
      <c r="G51" s="120">
        <f>F51*0.3</f>
        <v>0</v>
      </c>
      <c r="H51" s="120">
        <f>F51*0.3</f>
        <v>0</v>
      </c>
      <c r="I51" s="121">
        <f>F51*0.1</f>
        <v>0</v>
      </c>
      <c r="J51" s="84" t="s">
        <v>45</v>
      </c>
    </row>
    <row r="52" spans="1:10" ht="15.75">
      <c r="A52" s="114" t="s">
        <v>25</v>
      </c>
      <c r="B52" s="115">
        <v>73.49</v>
      </c>
      <c r="C52" s="115">
        <v>7.75</v>
      </c>
      <c r="D52" s="115">
        <f>B52+C52</f>
        <v>81.24</v>
      </c>
      <c r="E52" s="115">
        <v>0</v>
      </c>
      <c r="F52" s="116">
        <f>D52*E52</f>
        <v>0</v>
      </c>
      <c r="G52" s="116">
        <f>F52*0.3</f>
        <v>0</v>
      </c>
      <c r="H52" s="116">
        <f>F52*0.3</f>
        <v>0</v>
      </c>
      <c r="I52" s="117">
        <f>F52*0.1</f>
        <v>0</v>
      </c>
      <c r="J52" s="84" t="s">
        <v>45</v>
      </c>
    </row>
    <row r="53" spans="1:10" ht="15.75">
      <c r="A53" s="83" t="s">
        <v>26</v>
      </c>
      <c r="B53" s="15"/>
      <c r="C53" s="27"/>
      <c r="D53" s="27"/>
      <c r="E53" s="27"/>
      <c r="F53" s="54"/>
      <c r="G53" s="54"/>
      <c r="H53" s="54"/>
      <c r="I53" s="55"/>
      <c r="J53" s="82"/>
    </row>
    <row r="54" spans="1:10" ht="15.75">
      <c r="A54" s="118" t="s">
        <v>27</v>
      </c>
      <c r="B54" s="119">
        <v>55.83</v>
      </c>
      <c r="C54" s="122">
        <v>5.66</v>
      </c>
      <c r="D54" s="119">
        <f>B54+C54</f>
        <v>61.489999999999995</v>
      </c>
      <c r="E54" s="119">
        <v>0</v>
      </c>
      <c r="F54" s="120">
        <v>0</v>
      </c>
      <c r="G54" s="120">
        <v>0</v>
      </c>
      <c r="H54" s="120">
        <v>0</v>
      </c>
      <c r="I54" s="121">
        <v>0</v>
      </c>
      <c r="J54" s="84" t="s">
        <v>45</v>
      </c>
    </row>
    <row r="55" spans="1:10" ht="16.5" thickBot="1">
      <c r="A55" s="123" t="s">
        <v>28</v>
      </c>
      <c r="B55" s="124">
        <v>55.83</v>
      </c>
      <c r="C55" s="125">
        <v>5.55</v>
      </c>
      <c r="D55" s="124">
        <f>B55+C55</f>
        <v>61.379999999999995</v>
      </c>
      <c r="E55" s="124">
        <v>0</v>
      </c>
      <c r="F55" s="126">
        <f>D55*E55</f>
        <v>0</v>
      </c>
      <c r="G55" s="126">
        <f>F55*0.5</f>
        <v>0</v>
      </c>
      <c r="H55" s="126">
        <f>F55*0.4</f>
        <v>0</v>
      </c>
      <c r="I55" s="127">
        <f>F55*0.1</f>
        <v>0</v>
      </c>
      <c r="J55" s="84" t="s">
        <v>45</v>
      </c>
    </row>
  </sheetData>
  <sheetProtection/>
  <mergeCells count="8">
    <mergeCell ref="A12:K12"/>
    <mergeCell ref="A15:K15"/>
    <mergeCell ref="A1:K1"/>
    <mergeCell ref="A2:K2"/>
    <mergeCell ref="A3:K3"/>
    <mergeCell ref="A5:K5"/>
    <mergeCell ref="A6:K6"/>
    <mergeCell ref="A9:K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вагор</cp:lastModifiedBy>
  <dcterms:created xsi:type="dcterms:W3CDTF">2016-01-27T12:08:05Z</dcterms:created>
  <dcterms:modified xsi:type="dcterms:W3CDTF">2016-04-26T10:56:47Z</dcterms:modified>
  <cp:category/>
  <cp:version/>
  <cp:contentType/>
  <cp:contentStatus/>
</cp:coreProperties>
</file>