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<sst xmlns="http://schemas.openxmlformats.org/spreadsheetml/2006/main" count="109" uniqueCount="55">
  <si>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ВИЛЛА МАЛИНА 1</t>
  </si>
  <si>
    <t>Hills and sea complex- Хильс енд сии комплекс</t>
  </si>
  <si>
    <t xml:space="preserve">кв. № </t>
  </si>
  <si>
    <t xml:space="preserve">                описание</t>
  </si>
  <si>
    <t>застр.</t>
  </si>
  <si>
    <t>общие</t>
  </si>
  <si>
    <t xml:space="preserve">общая </t>
  </si>
  <si>
    <t>цены</t>
  </si>
  <si>
    <t>общая</t>
  </si>
  <si>
    <t>площадь</t>
  </si>
  <si>
    <t xml:space="preserve"> части</t>
  </si>
  <si>
    <t>на кв.м</t>
  </si>
  <si>
    <t>цена в ЕВРО</t>
  </si>
  <si>
    <t>кв.м.</t>
  </si>
  <si>
    <t>с НДС</t>
  </si>
  <si>
    <t>кв.4</t>
  </si>
  <si>
    <t>кв.5</t>
  </si>
  <si>
    <t>кв.6</t>
  </si>
  <si>
    <t>кв.9</t>
  </si>
  <si>
    <t>кв.10</t>
  </si>
  <si>
    <t>кв.11</t>
  </si>
  <si>
    <t>кв.13</t>
  </si>
  <si>
    <t>кв.14</t>
  </si>
  <si>
    <t>кв.15</t>
  </si>
  <si>
    <t>гостин.-кух.2спальни,в-wc,2балкона</t>
  </si>
  <si>
    <t>кв.16</t>
  </si>
  <si>
    <t>гостин.-кух.спальня,в-wc,2балкона</t>
  </si>
  <si>
    <t>студио</t>
  </si>
  <si>
    <t>кв.1 А</t>
  </si>
  <si>
    <t>кв. 1 В</t>
  </si>
  <si>
    <t>кв.3 А</t>
  </si>
  <si>
    <t>кв.3 В</t>
  </si>
  <si>
    <t>гостин.кух., спальня, в-wc,балкон</t>
  </si>
  <si>
    <t>гостин.-кух., 2 спальни, в-wc,балкон</t>
  </si>
  <si>
    <t>гостиная и кухня, спальня, в-wc,балкон</t>
  </si>
  <si>
    <t>гостиная-кух., спальня,в-wc,балкон</t>
  </si>
  <si>
    <t>в евро</t>
  </si>
  <si>
    <t>общая цена</t>
  </si>
  <si>
    <t>кв.2A</t>
  </si>
  <si>
    <t>кв.2B</t>
  </si>
  <si>
    <t>студио с балкон</t>
  </si>
  <si>
    <t>І эт.</t>
  </si>
  <si>
    <t>ІІ эт.</t>
  </si>
  <si>
    <t>ІІІэт.</t>
  </si>
  <si>
    <t>ІVэт.</t>
  </si>
  <si>
    <t>Vэт.</t>
  </si>
  <si>
    <t>этаж</t>
  </si>
  <si>
    <t>ПРОДАНА</t>
  </si>
  <si>
    <t>кв.7 А</t>
  </si>
  <si>
    <t>кв.7 В</t>
  </si>
  <si>
    <t>кв.8 А</t>
  </si>
  <si>
    <t>кв.8 В</t>
  </si>
  <si>
    <t>кв.12 А</t>
  </si>
  <si>
    <t>кв.12 В</t>
  </si>
  <si>
    <t>на кв.м.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</si>
</sst>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%"/>
    <numFmt numFmtId="18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189" fontId="0" fillId="0" borderId="10" xfId="0" applyNumberFormat="1" applyBorder="1" applyAlignment="1">
      <alignment/>
    </xf>
    <xf numFmtId="1" fontId="6" fillId="0" borderId="1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/>
    </xf>
    <xf numFmtId="188" fontId="5" fillId="0" borderId="10" xfId="57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189" fontId="5" fillId="0" borderId="0" xfId="0" applyNumberFormat="1" applyFont="1" applyBorder="1" applyAlignment="1">
      <alignment/>
    </xf>
    <xf numFmtId="188" fontId="5" fillId="0" borderId="0" xfId="57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5.57421875" style="0" customWidth="1"/>
    <col min="3" max="3" width="41.7109375" style="0" customWidth="1"/>
    <col min="4" max="4" width="9.140625" style="18" customWidth="1"/>
    <col min="5" max="5" width="0" style="0" hidden="1" customWidth="1"/>
    <col min="6" max="6" width="9.140625" style="17" customWidth="1"/>
    <col min="7" max="7" width="9.140625" style="18" customWidth="1"/>
    <col min="8" max="8" width="0" style="0" hidden="1" customWidth="1"/>
    <col min="9" max="9" width="15.8515625" style="0" hidden="1" customWidth="1"/>
    <col min="10" max="10" width="11.8515625" style="0" hidden="1" customWidth="1"/>
    <col min="11" max="11" width="15.28125" style="0" hidden="1" customWidth="1"/>
    <col min="12" max="12" width="17.421875" style="0" customWidth="1"/>
    <col min="13" max="14" width="17.00390625" style="0" customWidth="1"/>
    <col min="15" max="15" width="11.57421875" style="0" customWidth="1"/>
  </cols>
  <sheetData>
    <row r="1" spans="1:15" ht="15">
      <c r="A1" s="1"/>
      <c r="B1" s="51" t="s">
        <v>0</v>
      </c>
      <c r="C1" s="51"/>
      <c r="D1" s="20"/>
      <c r="E1" s="1"/>
      <c r="F1" s="11"/>
      <c r="G1" s="20"/>
      <c r="H1" s="1"/>
      <c r="I1" s="1"/>
      <c r="J1" s="1"/>
      <c r="K1" s="1"/>
      <c r="L1" s="1"/>
      <c r="M1" s="1"/>
      <c r="N1" s="24"/>
      <c r="O1" s="24"/>
    </row>
    <row r="2" spans="1:15" ht="15">
      <c r="A2" s="1"/>
      <c r="B2" s="51" t="s">
        <v>1</v>
      </c>
      <c r="C2" s="51"/>
      <c r="D2" s="20"/>
      <c r="E2" s="1"/>
      <c r="F2" s="11"/>
      <c r="G2" s="20"/>
      <c r="H2" s="1"/>
      <c r="I2" s="1"/>
      <c r="J2" s="1"/>
      <c r="K2" s="1"/>
      <c r="L2" s="1"/>
      <c r="M2" s="1"/>
      <c r="N2" s="24"/>
      <c r="O2" s="24"/>
    </row>
    <row r="3" spans="1:15" ht="15">
      <c r="A3" s="1" t="s">
        <v>46</v>
      </c>
      <c r="B3" s="1" t="s">
        <v>2</v>
      </c>
      <c r="C3" s="1" t="s">
        <v>3</v>
      </c>
      <c r="D3" s="20" t="s">
        <v>4</v>
      </c>
      <c r="E3" s="1"/>
      <c r="F3" s="11" t="s">
        <v>5</v>
      </c>
      <c r="G3" s="20" t="s">
        <v>6</v>
      </c>
      <c r="H3" s="1"/>
      <c r="I3" s="1" t="s">
        <v>7</v>
      </c>
      <c r="J3" s="1"/>
      <c r="K3" s="1" t="s">
        <v>8</v>
      </c>
      <c r="L3" s="1" t="s">
        <v>7</v>
      </c>
      <c r="M3" s="51" t="s">
        <v>37</v>
      </c>
      <c r="N3" s="24"/>
      <c r="O3" s="24"/>
    </row>
    <row r="4" spans="1:15" ht="15">
      <c r="A4" s="1"/>
      <c r="B4" s="1"/>
      <c r="C4" s="1"/>
      <c r="D4" s="20" t="s">
        <v>9</v>
      </c>
      <c r="E4" s="1"/>
      <c r="F4" s="11" t="s">
        <v>10</v>
      </c>
      <c r="G4" s="20" t="s">
        <v>4</v>
      </c>
      <c r="H4" s="1"/>
      <c r="I4" s="1" t="s">
        <v>11</v>
      </c>
      <c r="J4" s="1"/>
      <c r="K4" s="1" t="s">
        <v>12</v>
      </c>
      <c r="L4" s="10" t="s">
        <v>54</v>
      </c>
      <c r="M4" s="52" t="s">
        <v>36</v>
      </c>
      <c r="N4" s="24"/>
      <c r="O4" s="24"/>
    </row>
    <row r="5" spans="1:15" ht="15">
      <c r="A5" s="1"/>
      <c r="B5" s="1"/>
      <c r="C5" s="1"/>
      <c r="D5" s="20" t="s">
        <v>13</v>
      </c>
      <c r="E5" s="1"/>
      <c r="F5" s="11" t="s">
        <v>13</v>
      </c>
      <c r="G5" s="20" t="s">
        <v>9</v>
      </c>
      <c r="H5" s="1"/>
      <c r="I5" s="1" t="s">
        <v>14</v>
      </c>
      <c r="J5" s="1"/>
      <c r="K5" s="1" t="s">
        <v>14</v>
      </c>
      <c r="L5" s="1"/>
      <c r="M5" s="51"/>
      <c r="N5" s="1"/>
      <c r="O5" s="28"/>
    </row>
    <row r="6" spans="1:15" ht="15">
      <c r="A6" s="1" t="s">
        <v>41</v>
      </c>
      <c r="B6" s="53" t="s">
        <v>28</v>
      </c>
      <c r="C6" s="2" t="s">
        <v>27</v>
      </c>
      <c r="D6" s="14">
        <v>26</v>
      </c>
      <c r="E6" s="23">
        <f>(D6:D27)/1124</f>
        <v>0.023131672597864767</v>
      </c>
      <c r="F6" s="22">
        <f>(D6*11.24%)</f>
        <v>2.9224</v>
      </c>
      <c r="G6" s="22">
        <f>D6+F6</f>
        <v>28.9224</v>
      </c>
      <c r="H6" s="7">
        <v>734</v>
      </c>
      <c r="I6" s="21" t="s">
        <v>47</v>
      </c>
      <c r="J6" s="8">
        <f>G6*H6</f>
        <v>21229.0416</v>
      </c>
      <c r="K6" s="21" t="s">
        <v>47</v>
      </c>
      <c r="L6" s="21" t="s">
        <v>47</v>
      </c>
      <c r="M6" s="55" t="s">
        <v>47</v>
      </c>
      <c r="N6" s="13"/>
      <c r="O6" s="28">
        <v>450</v>
      </c>
    </row>
    <row r="7" spans="1:18" ht="15">
      <c r="A7" s="1"/>
      <c r="B7" s="53" t="s">
        <v>29</v>
      </c>
      <c r="C7" s="2" t="s">
        <v>32</v>
      </c>
      <c r="D7" s="14">
        <v>60</v>
      </c>
      <c r="E7" s="23">
        <f>(D7:D27)/1124</f>
        <v>0.05338078291814947</v>
      </c>
      <c r="F7" s="22">
        <f aca="true" t="shared" si="0" ref="F7:F27">(D7*11.24%)</f>
        <v>6.744</v>
      </c>
      <c r="G7" s="22">
        <f>D7+F7</f>
        <v>66.744</v>
      </c>
      <c r="H7" s="7"/>
      <c r="I7" s="49">
        <v>490</v>
      </c>
      <c r="J7" s="8"/>
      <c r="K7" s="49">
        <f>66.7*I7</f>
        <v>32683</v>
      </c>
      <c r="L7" s="49">
        <v>450</v>
      </c>
      <c r="M7" s="56">
        <f>G7*L7</f>
        <v>30034.8</v>
      </c>
      <c r="N7" s="31"/>
      <c r="O7" s="28"/>
      <c r="R7" s="9"/>
    </row>
    <row r="8" spans="1:15" ht="15">
      <c r="A8" s="1"/>
      <c r="B8" s="51" t="s">
        <v>38</v>
      </c>
      <c r="C8" s="1" t="s">
        <v>27</v>
      </c>
      <c r="D8" s="14">
        <v>30.5</v>
      </c>
      <c r="E8" s="23">
        <f>(D8:D29)/1124</f>
        <v>0.027135231316725978</v>
      </c>
      <c r="F8" s="22">
        <f t="shared" si="0"/>
        <v>3.4282</v>
      </c>
      <c r="G8" s="22">
        <f aca="true" t="shared" si="1" ref="G8:G27">(D8+F8)</f>
        <v>33.9282</v>
      </c>
      <c r="H8" s="7">
        <v>734</v>
      </c>
      <c r="I8" s="47" t="s">
        <v>47</v>
      </c>
      <c r="J8" s="8">
        <f>G8*H8</f>
        <v>24903.298799999997</v>
      </c>
      <c r="K8" s="47" t="s">
        <v>47</v>
      </c>
      <c r="L8" s="47" t="s">
        <v>47</v>
      </c>
      <c r="M8" s="47" t="s">
        <v>47</v>
      </c>
      <c r="N8" s="13"/>
      <c r="O8" s="28"/>
    </row>
    <row r="9" spans="1:15" ht="15">
      <c r="A9" s="1"/>
      <c r="B9" s="51" t="s">
        <v>39</v>
      </c>
      <c r="C9" s="1" t="s">
        <v>40</v>
      </c>
      <c r="D9" s="14">
        <v>35.5</v>
      </c>
      <c r="E9" s="7"/>
      <c r="F9" s="22">
        <f t="shared" si="0"/>
        <v>3.9902</v>
      </c>
      <c r="G9" s="22">
        <f t="shared" si="1"/>
        <v>39.4902</v>
      </c>
      <c r="H9" s="7"/>
      <c r="I9" s="7">
        <v>490</v>
      </c>
      <c r="J9" s="7"/>
      <c r="K9" s="8">
        <f aca="true" t="shared" si="2" ref="K9:K14">G9*I9</f>
        <v>19350.198</v>
      </c>
      <c r="L9" s="50">
        <v>450</v>
      </c>
      <c r="M9" s="57">
        <f>G9*O6</f>
        <v>17770.59</v>
      </c>
      <c r="N9" s="13"/>
      <c r="O9" s="28"/>
    </row>
    <row r="10" spans="1:15" ht="15">
      <c r="A10" s="1" t="s">
        <v>42</v>
      </c>
      <c r="B10" s="53" t="s">
        <v>30</v>
      </c>
      <c r="C10" s="2" t="s">
        <v>27</v>
      </c>
      <c r="D10" s="14">
        <v>26</v>
      </c>
      <c r="E10" s="23">
        <f>(D10:D31)/1124</f>
        <v>0.023131672597864767</v>
      </c>
      <c r="F10" s="22">
        <f t="shared" si="0"/>
        <v>2.9224</v>
      </c>
      <c r="G10" s="22">
        <f t="shared" si="1"/>
        <v>28.9224</v>
      </c>
      <c r="H10" s="7">
        <v>794</v>
      </c>
      <c r="I10" s="21" t="s">
        <v>47</v>
      </c>
      <c r="J10" s="8">
        <f>G10*H10</f>
        <v>22964.3856</v>
      </c>
      <c r="K10" s="21" t="s">
        <v>47</v>
      </c>
      <c r="L10" s="21" t="s">
        <v>47</v>
      </c>
      <c r="M10" s="55" t="s">
        <v>47</v>
      </c>
      <c r="N10" s="21"/>
      <c r="O10" s="28"/>
    </row>
    <row r="11" spans="1:14" ht="15">
      <c r="A11" s="1"/>
      <c r="B11" s="53" t="s">
        <v>31</v>
      </c>
      <c r="C11" s="2" t="s">
        <v>32</v>
      </c>
      <c r="D11" s="14">
        <v>62.2</v>
      </c>
      <c r="E11" s="23">
        <f>(D11:D32)/1124</f>
        <v>0.055338078291814946</v>
      </c>
      <c r="F11" s="22">
        <f t="shared" si="0"/>
        <v>6.991280000000001</v>
      </c>
      <c r="G11" s="22">
        <f t="shared" si="1"/>
        <v>69.19128</v>
      </c>
      <c r="H11" s="7"/>
      <c r="I11" s="8">
        <v>540</v>
      </c>
      <c r="J11" s="8"/>
      <c r="K11" s="8">
        <f t="shared" si="2"/>
        <v>37363.29120000001</v>
      </c>
      <c r="L11" s="12">
        <v>450</v>
      </c>
      <c r="M11" s="58">
        <f>G11*O6</f>
        <v>31136.076</v>
      </c>
      <c r="N11" s="13"/>
    </row>
    <row r="12" spans="1:15" ht="15">
      <c r="A12" s="1"/>
      <c r="B12" s="53" t="s">
        <v>15</v>
      </c>
      <c r="C12" s="2" t="s">
        <v>32</v>
      </c>
      <c r="D12" s="14">
        <v>65</v>
      </c>
      <c r="E12" s="23">
        <f>(D12:D33)/1124</f>
        <v>0.05782918149466192</v>
      </c>
      <c r="F12" s="22">
        <f t="shared" si="0"/>
        <v>7.306</v>
      </c>
      <c r="G12" s="22">
        <f t="shared" si="1"/>
        <v>72.306</v>
      </c>
      <c r="H12" s="7">
        <v>794</v>
      </c>
      <c r="I12" s="21" t="s">
        <v>47</v>
      </c>
      <c r="J12" s="8">
        <f>G12*H12</f>
        <v>57410.964</v>
      </c>
      <c r="K12" s="21" t="s">
        <v>47</v>
      </c>
      <c r="L12" s="21" t="s">
        <v>47</v>
      </c>
      <c r="M12" s="55" t="s">
        <v>47</v>
      </c>
      <c r="N12" s="21"/>
      <c r="O12" s="28"/>
    </row>
    <row r="13" spans="1:15" ht="15">
      <c r="A13" s="1"/>
      <c r="B13" s="53" t="s">
        <v>16</v>
      </c>
      <c r="C13" s="2" t="s">
        <v>34</v>
      </c>
      <c r="D13" s="14">
        <v>46.5</v>
      </c>
      <c r="E13" s="23">
        <f>(D13:D34)/1124</f>
        <v>0.041370106761565835</v>
      </c>
      <c r="F13" s="22">
        <f t="shared" si="0"/>
        <v>5.2266</v>
      </c>
      <c r="G13" s="22">
        <f t="shared" si="1"/>
        <v>51.7266</v>
      </c>
      <c r="H13" s="7">
        <v>734</v>
      </c>
      <c r="I13" s="21" t="s">
        <v>47</v>
      </c>
      <c r="J13" s="5">
        <f>G13*H13</f>
        <v>37967.3244</v>
      </c>
      <c r="K13" s="21" t="s">
        <v>47</v>
      </c>
      <c r="L13" s="21" t="s">
        <v>47</v>
      </c>
      <c r="M13" s="55" t="s">
        <v>47</v>
      </c>
      <c r="N13" s="21"/>
      <c r="O13" s="28"/>
    </row>
    <row r="14" spans="1:15" ht="15">
      <c r="A14" s="1"/>
      <c r="B14" s="53" t="s">
        <v>17</v>
      </c>
      <c r="C14" s="2" t="s">
        <v>33</v>
      </c>
      <c r="D14" s="14">
        <v>64.2</v>
      </c>
      <c r="E14" s="23">
        <f>(D14:D35)/1124</f>
        <v>0.05711743772241993</v>
      </c>
      <c r="F14" s="22">
        <f t="shared" si="0"/>
        <v>7.216080000000001</v>
      </c>
      <c r="G14" s="22">
        <f t="shared" si="1"/>
        <v>71.41608000000001</v>
      </c>
      <c r="H14" s="7">
        <v>734</v>
      </c>
      <c r="I14" s="8">
        <v>490</v>
      </c>
      <c r="J14" s="8">
        <f>G14*H14</f>
        <v>52419.402720000006</v>
      </c>
      <c r="K14" s="8">
        <f t="shared" si="2"/>
        <v>34993.8792</v>
      </c>
      <c r="L14" s="12">
        <v>450</v>
      </c>
      <c r="M14" s="58">
        <f>G14*O6</f>
        <v>32137.236000000004</v>
      </c>
      <c r="N14" s="31"/>
      <c r="O14" s="28"/>
    </row>
    <row r="15" spans="1:15" ht="15">
      <c r="A15" s="1" t="s">
        <v>43</v>
      </c>
      <c r="B15" s="53" t="s">
        <v>48</v>
      </c>
      <c r="C15" s="2" t="s">
        <v>27</v>
      </c>
      <c r="D15" s="14">
        <v>26</v>
      </c>
      <c r="E15" s="23">
        <f>(D15:D37)/1124</f>
        <v>0.023131672597864767</v>
      </c>
      <c r="F15" s="22">
        <f t="shared" si="0"/>
        <v>2.9224</v>
      </c>
      <c r="G15" s="22">
        <f t="shared" si="1"/>
        <v>28.9224</v>
      </c>
      <c r="H15" s="7">
        <v>794</v>
      </c>
      <c r="I15" s="8">
        <v>580</v>
      </c>
      <c r="J15" s="8">
        <f aca="true" t="shared" si="3" ref="J15:J27">G15*H15</f>
        <v>22964.3856</v>
      </c>
      <c r="K15" s="8">
        <f aca="true" t="shared" si="4" ref="K15:K20">G15*I15</f>
        <v>16774.992</v>
      </c>
      <c r="L15" s="12">
        <v>450</v>
      </c>
      <c r="M15" s="58">
        <f aca="true" t="shared" si="5" ref="M15:M20">G15*L15</f>
        <v>13015.08</v>
      </c>
      <c r="N15" s="13"/>
      <c r="O15" s="28"/>
    </row>
    <row r="16" spans="1:15" ht="15">
      <c r="A16" s="1"/>
      <c r="B16" s="53" t="s">
        <v>49</v>
      </c>
      <c r="C16" s="2" t="s">
        <v>32</v>
      </c>
      <c r="D16" s="14">
        <v>62.2</v>
      </c>
      <c r="E16" s="23"/>
      <c r="F16" s="22">
        <f t="shared" si="0"/>
        <v>6.991280000000001</v>
      </c>
      <c r="G16" s="22">
        <f t="shared" si="1"/>
        <v>69.19128</v>
      </c>
      <c r="H16" s="7"/>
      <c r="I16" s="8">
        <v>580</v>
      </c>
      <c r="J16" s="8"/>
      <c r="K16" s="8">
        <f t="shared" si="4"/>
        <v>40130.9424</v>
      </c>
      <c r="L16" s="12">
        <v>450</v>
      </c>
      <c r="M16" s="59">
        <f t="shared" si="5"/>
        <v>31136.076</v>
      </c>
      <c r="N16" s="13"/>
      <c r="O16" s="28"/>
    </row>
    <row r="17" spans="1:15" ht="15">
      <c r="A17" s="1"/>
      <c r="B17" s="51" t="s">
        <v>50</v>
      </c>
      <c r="C17" s="1" t="s">
        <v>27</v>
      </c>
      <c r="D17" s="14">
        <v>30.5</v>
      </c>
      <c r="E17" s="23">
        <f>(D17:D38)/1124</f>
        <v>0.027135231316725978</v>
      </c>
      <c r="F17" s="22">
        <f t="shared" si="0"/>
        <v>3.4282</v>
      </c>
      <c r="G17" s="22">
        <f t="shared" si="1"/>
        <v>33.9282</v>
      </c>
      <c r="H17" s="7">
        <v>794</v>
      </c>
      <c r="I17" s="7">
        <v>580</v>
      </c>
      <c r="J17" s="5"/>
      <c r="K17" s="8">
        <f t="shared" si="4"/>
        <v>19678.356</v>
      </c>
      <c r="L17" s="12">
        <v>450</v>
      </c>
      <c r="M17" s="58">
        <f t="shared" si="5"/>
        <v>15267.689999999999</v>
      </c>
      <c r="N17" s="13"/>
      <c r="O17" s="28"/>
    </row>
    <row r="18" spans="1:15" s="4" customFormat="1" ht="15">
      <c r="A18" s="3"/>
      <c r="B18" s="53" t="s">
        <v>51</v>
      </c>
      <c r="C18" s="1" t="s">
        <v>40</v>
      </c>
      <c r="D18" s="14">
        <v>34.5</v>
      </c>
      <c r="E18" s="23"/>
      <c r="F18" s="22">
        <f t="shared" si="0"/>
        <v>3.8778</v>
      </c>
      <c r="G18" s="22">
        <f t="shared" si="1"/>
        <v>38.3778</v>
      </c>
      <c r="H18" s="7"/>
      <c r="I18" s="49">
        <v>580</v>
      </c>
      <c r="J18" s="8"/>
      <c r="K18" s="49">
        <f>G18*I18</f>
        <v>22259.124</v>
      </c>
      <c r="L18" s="12">
        <v>450</v>
      </c>
      <c r="M18" s="56">
        <f>G18*L18</f>
        <v>17270.010000000002</v>
      </c>
      <c r="N18" s="13"/>
      <c r="O18" s="29"/>
    </row>
    <row r="19" spans="1:15" s="4" customFormat="1" ht="15">
      <c r="A19" s="3"/>
      <c r="B19" s="53" t="s">
        <v>18</v>
      </c>
      <c r="C19" s="2" t="s">
        <v>34</v>
      </c>
      <c r="D19" s="14">
        <v>46.5</v>
      </c>
      <c r="E19" s="23">
        <f>(D19:D39)/1124</f>
        <v>0.041370106761565835</v>
      </c>
      <c r="F19" s="22">
        <f t="shared" si="0"/>
        <v>5.2266</v>
      </c>
      <c r="G19" s="22">
        <f t="shared" si="1"/>
        <v>51.7266</v>
      </c>
      <c r="H19" s="7">
        <v>794</v>
      </c>
      <c r="I19" s="8">
        <v>580</v>
      </c>
      <c r="J19" s="8">
        <f t="shared" si="3"/>
        <v>41070.920399999995</v>
      </c>
      <c r="K19" s="8">
        <f t="shared" si="4"/>
        <v>30001.428</v>
      </c>
      <c r="L19" s="12">
        <v>450</v>
      </c>
      <c r="M19" s="59">
        <f t="shared" si="5"/>
        <v>23276.969999999998</v>
      </c>
      <c r="N19" s="15"/>
      <c r="O19" s="30"/>
    </row>
    <row r="20" spans="2:15" ht="15">
      <c r="B20" s="51" t="s">
        <v>19</v>
      </c>
      <c r="C20" s="2" t="s">
        <v>33</v>
      </c>
      <c r="D20" s="14">
        <v>66.5</v>
      </c>
      <c r="E20" s="23">
        <f>(D20:D40)/1124</f>
        <v>0.059163701067615655</v>
      </c>
      <c r="F20" s="22">
        <f t="shared" si="0"/>
        <v>7.4746</v>
      </c>
      <c r="G20" s="22">
        <f t="shared" si="1"/>
        <v>73.9746</v>
      </c>
      <c r="H20" s="7">
        <v>794</v>
      </c>
      <c r="I20" s="8">
        <v>580</v>
      </c>
      <c r="J20" s="8">
        <f t="shared" si="3"/>
        <v>58735.8324</v>
      </c>
      <c r="K20" s="8">
        <f t="shared" si="4"/>
        <v>42905.268</v>
      </c>
      <c r="L20" s="12">
        <v>450</v>
      </c>
      <c r="M20" s="59">
        <f t="shared" si="5"/>
        <v>33288.57</v>
      </c>
      <c r="N20" s="15"/>
      <c r="O20" s="28"/>
    </row>
    <row r="21" spans="1:15" ht="15">
      <c r="A21" s="1" t="s">
        <v>44</v>
      </c>
      <c r="B21" s="51" t="s">
        <v>20</v>
      </c>
      <c r="C21" s="1" t="s">
        <v>35</v>
      </c>
      <c r="D21" s="14">
        <v>74</v>
      </c>
      <c r="E21" s="23">
        <f>(D21:D42)/1124</f>
        <v>0.06583629893238434</v>
      </c>
      <c r="F21" s="22">
        <f t="shared" si="0"/>
        <v>8.3176</v>
      </c>
      <c r="G21" s="22">
        <f t="shared" si="1"/>
        <v>82.3176</v>
      </c>
      <c r="H21" s="7"/>
      <c r="I21" s="21" t="s">
        <v>47</v>
      </c>
      <c r="J21" s="5"/>
      <c r="K21" s="21" t="s">
        <v>47</v>
      </c>
      <c r="L21" s="21" t="s">
        <v>47</v>
      </c>
      <c r="M21" s="55" t="s">
        <v>47</v>
      </c>
      <c r="N21" s="21"/>
      <c r="O21" s="28"/>
    </row>
    <row r="22" spans="1:15" ht="15">
      <c r="A22" s="1"/>
      <c r="B22" s="51" t="s">
        <v>52</v>
      </c>
      <c r="C22" s="1" t="s">
        <v>27</v>
      </c>
      <c r="D22" s="14">
        <v>30.5</v>
      </c>
      <c r="E22" s="23">
        <f>(D22:D43)/1124</f>
        <v>0.027135231316725978</v>
      </c>
      <c r="F22" s="22">
        <f t="shared" si="0"/>
        <v>3.4282</v>
      </c>
      <c r="G22" s="22">
        <f>(D22+F22)</f>
        <v>33.9282</v>
      </c>
      <c r="H22" s="7">
        <v>854</v>
      </c>
      <c r="I22" s="8">
        <v>580</v>
      </c>
      <c r="J22" s="8">
        <f t="shared" si="3"/>
        <v>28974.6828</v>
      </c>
      <c r="K22" s="6">
        <f>G22*I22</f>
        <v>19678.356</v>
      </c>
      <c r="L22" s="16">
        <v>450</v>
      </c>
      <c r="M22" s="58">
        <f>G22*L22</f>
        <v>15267.689999999999</v>
      </c>
      <c r="N22" s="13"/>
      <c r="O22" s="28"/>
    </row>
    <row r="23" spans="1:15" ht="15">
      <c r="A23" s="1"/>
      <c r="B23" s="51" t="s">
        <v>53</v>
      </c>
      <c r="C23" s="1" t="s">
        <v>40</v>
      </c>
      <c r="D23" s="14">
        <v>34.5</v>
      </c>
      <c r="E23" s="23">
        <f>(D23:D44)/1124</f>
        <v>0.03069395017793594</v>
      </c>
      <c r="F23" s="22">
        <f t="shared" si="0"/>
        <v>3.8778</v>
      </c>
      <c r="G23" s="22">
        <f>(D23+F23)</f>
        <v>38.3778</v>
      </c>
      <c r="H23" s="7"/>
      <c r="I23" s="21" t="s">
        <v>47</v>
      </c>
      <c r="J23" s="8"/>
      <c r="K23" s="21" t="s">
        <v>47</v>
      </c>
      <c r="L23" s="21" t="s">
        <v>47</v>
      </c>
      <c r="M23" s="55" t="s">
        <v>47</v>
      </c>
      <c r="N23" s="21"/>
      <c r="O23" s="28"/>
    </row>
    <row r="24" spans="2:15" ht="15">
      <c r="B24" s="51" t="s">
        <v>21</v>
      </c>
      <c r="C24" s="2" t="s">
        <v>34</v>
      </c>
      <c r="D24" s="14">
        <v>46.5</v>
      </c>
      <c r="E24" s="23">
        <f>(D24:D44)/1124</f>
        <v>0.041370106761565835</v>
      </c>
      <c r="F24" s="22">
        <f t="shared" si="0"/>
        <v>5.2266</v>
      </c>
      <c r="G24" s="22">
        <f t="shared" si="1"/>
        <v>51.7266</v>
      </c>
      <c r="H24" s="7">
        <v>854</v>
      </c>
      <c r="I24" s="21" t="s">
        <v>47</v>
      </c>
      <c r="J24" s="8">
        <f t="shared" si="3"/>
        <v>44174.5164</v>
      </c>
      <c r="K24" s="21" t="s">
        <v>47</v>
      </c>
      <c r="L24" s="21" t="s">
        <v>47</v>
      </c>
      <c r="M24" s="55" t="s">
        <v>47</v>
      </c>
      <c r="N24" s="21"/>
      <c r="O24" s="28"/>
    </row>
    <row r="25" spans="1:15" ht="15">
      <c r="A25" s="1"/>
      <c r="B25" s="51" t="s">
        <v>22</v>
      </c>
      <c r="C25" s="2" t="s">
        <v>33</v>
      </c>
      <c r="D25" s="14">
        <v>66.5</v>
      </c>
      <c r="E25" s="23">
        <f>(D25:D45)/1124</f>
        <v>0.059163701067615655</v>
      </c>
      <c r="F25" s="22">
        <f t="shared" si="0"/>
        <v>7.4746</v>
      </c>
      <c r="G25" s="22">
        <f t="shared" si="1"/>
        <v>73.9746</v>
      </c>
      <c r="H25" s="7"/>
      <c r="I25" s="21" t="s">
        <v>47</v>
      </c>
      <c r="J25" s="5"/>
      <c r="K25" s="21" t="s">
        <v>47</v>
      </c>
      <c r="L25" s="21" t="s">
        <v>47</v>
      </c>
      <c r="M25" s="55" t="s">
        <v>47</v>
      </c>
      <c r="N25" s="21"/>
      <c r="O25" s="28"/>
    </row>
    <row r="26" spans="1:14" ht="15">
      <c r="A26" s="1" t="s">
        <v>45</v>
      </c>
      <c r="B26" s="54" t="s">
        <v>23</v>
      </c>
      <c r="C26" s="1" t="s">
        <v>24</v>
      </c>
      <c r="D26" s="14">
        <v>102.5</v>
      </c>
      <c r="E26" s="23">
        <f>(D26:D47)/1124</f>
        <v>0.09119217081850534</v>
      </c>
      <c r="F26" s="22">
        <f t="shared" si="0"/>
        <v>11.521</v>
      </c>
      <c r="G26" s="22">
        <f t="shared" si="1"/>
        <v>114.021</v>
      </c>
      <c r="H26" s="7">
        <v>914</v>
      </c>
      <c r="I26" s="8">
        <v>630</v>
      </c>
      <c r="J26" s="8">
        <f t="shared" si="3"/>
        <v>104215.194</v>
      </c>
      <c r="K26" s="8">
        <f>G26*I26</f>
        <v>71833.23</v>
      </c>
      <c r="L26" s="12">
        <v>450</v>
      </c>
      <c r="M26" s="58">
        <f>G26*O6</f>
        <v>51309.45</v>
      </c>
      <c r="N26" s="13"/>
    </row>
    <row r="27" spans="1:14" ht="15">
      <c r="A27" s="1"/>
      <c r="B27" s="53" t="s">
        <v>25</v>
      </c>
      <c r="C27" s="1" t="s">
        <v>26</v>
      </c>
      <c r="D27" s="14">
        <v>82.6</v>
      </c>
      <c r="E27" s="23">
        <f>(D27:D48)/1124</f>
        <v>0.07348754448398576</v>
      </c>
      <c r="F27" s="22">
        <f t="shared" si="0"/>
        <v>9.284239999999999</v>
      </c>
      <c r="G27" s="22">
        <f t="shared" si="1"/>
        <v>91.88423999999999</v>
      </c>
      <c r="H27" s="7">
        <v>914</v>
      </c>
      <c r="I27" s="8">
        <v>630</v>
      </c>
      <c r="J27" s="8">
        <f t="shared" si="3"/>
        <v>83982.19536</v>
      </c>
      <c r="K27" s="8">
        <f>G27*I27</f>
        <v>57887.07119999999</v>
      </c>
      <c r="L27" s="12">
        <v>450</v>
      </c>
      <c r="M27" s="58">
        <f>G27*O6</f>
        <v>41347.907999999996</v>
      </c>
      <c r="N27" s="13"/>
    </row>
    <row r="28" spans="1:14" ht="15">
      <c r="A28" s="32"/>
      <c r="B28" s="34"/>
      <c r="C28" s="34"/>
      <c r="D28" s="35"/>
      <c r="E28" s="36"/>
      <c r="F28" s="37"/>
      <c r="G28" s="35"/>
      <c r="H28" s="38"/>
      <c r="I28" s="39"/>
      <c r="J28" s="39"/>
      <c r="K28" s="39"/>
      <c r="L28" s="40"/>
      <c r="M28" s="25"/>
      <c r="N28" s="25"/>
    </row>
    <row r="29" spans="1:14" ht="15">
      <c r="A29" s="32"/>
      <c r="B29" s="34"/>
      <c r="C29" s="48"/>
      <c r="D29" s="35"/>
      <c r="E29" s="36"/>
      <c r="F29" s="37"/>
      <c r="G29" s="35"/>
      <c r="H29" s="38"/>
      <c r="I29" s="41"/>
      <c r="J29" s="39"/>
      <c r="K29" s="41"/>
      <c r="L29" s="40"/>
      <c r="M29" s="26"/>
      <c r="N29" s="26"/>
    </row>
    <row r="30" spans="1:14" ht="15">
      <c r="A30" s="32"/>
      <c r="B30" s="34"/>
      <c r="C30" s="34"/>
      <c r="D30" s="35"/>
      <c r="E30" s="36"/>
      <c r="F30" s="37"/>
      <c r="G30" s="35"/>
      <c r="H30" s="38"/>
      <c r="I30" s="41"/>
      <c r="J30" s="42"/>
      <c r="K30" s="41"/>
      <c r="L30" s="26"/>
      <c r="M30" s="25"/>
      <c r="N30" s="25"/>
    </row>
    <row r="31" spans="1:14" ht="15">
      <c r="A31" s="32"/>
      <c r="B31" s="34"/>
      <c r="C31" s="34"/>
      <c r="D31" s="35"/>
      <c r="E31" s="36"/>
      <c r="F31" s="37"/>
      <c r="G31" s="35"/>
      <c r="H31" s="38"/>
      <c r="I31" s="39"/>
      <c r="J31" s="39"/>
      <c r="K31" s="39"/>
      <c r="L31" s="40"/>
      <c r="M31" s="25"/>
      <c r="N31" s="25"/>
    </row>
    <row r="32" spans="1:14" ht="15">
      <c r="A32" s="32"/>
      <c r="B32" s="34"/>
      <c r="C32" s="34"/>
      <c r="D32" s="35"/>
      <c r="E32" s="36"/>
      <c r="F32" s="37"/>
      <c r="G32" s="35"/>
      <c r="H32" s="38"/>
      <c r="I32" s="39"/>
      <c r="J32" s="39"/>
      <c r="K32" s="39"/>
      <c r="L32" s="40"/>
      <c r="M32" s="25"/>
      <c r="N32" s="25"/>
    </row>
    <row r="33" spans="1:14" ht="15">
      <c r="A33" s="32"/>
      <c r="B33" s="34"/>
      <c r="C33" s="34"/>
      <c r="D33" s="43"/>
      <c r="E33" s="36"/>
      <c r="F33" s="37"/>
      <c r="G33" s="35"/>
      <c r="H33" s="38"/>
      <c r="I33" s="39"/>
      <c r="J33" s="39"/>
      <c r="K33" s="39"/>
      <c r="L33" s="40"/>
      <c r="M33" s="25"/>
      <c r="N33" s="25"/>
    </row>
    <row r="34" spans="1:14" ht="15">
      <c r="A34" s="32"/>
      <c r="B34" s="28"/>
      <c r="C34" s="28"/>
      <c r="D34" s="43"/>
      <c r="E34" s="36"/>
      <c r="F34" s="37"/>
      <c r="G34" s="35"/>
      <c r="H34" s="38"/>
      <c r="I34" s="44"/>
      <c r="J34" s="42"/>
      <c r="K34" s="39"/>
      <c r="L34" s="40"/>
      <c r="M34" s="25"/>
      <c r="N34" s="25"/>
    </row>
    <row r="35" spans="1:14" ht="15">
      <c r="A35" s="32"/>
      <c r="B35" s="28"/>
      <c r="C35" s="28"/>
      <c r="D35" s="43"/>
      <c r="E35" s="36"/>
      <c r="F35" s="37"/>
      <c r="G35" s="35"/>
      <c r="H35" s="38"/>
      <c r="I35" s="44"/>
      <c r="J35" s="42"/>
      <c r="K35" s="39"/>
      <c r="L35" s="40"/>
      <c r="M35" s="25"/>
      <c r="N35" s="25"/>
    </row>
    <row r="36" spans="1:14" ht="15">
      <c r="A36" s="33"/>
      <c r="B36" s="34"/>
      <c r="C36" s="34"/>
      <c r="D36" s="35"/>
      <c r="E36" s="36"/>
      <c r="F36" s="37"/>
      <c r="G36" s="35"/>
      <c r="H36" s="38"/>
      <c r="I36" s="39"/>
      <c r="J36" s="39"/>
      <c r="K36" s="39"/>
      <c r="L36" s="40"/>
      <c r="M36" s="27"/>
      <c r="N36" s="27"/>
    </row>
    <row r="37" spans="1:14" ht="15">
      <c r="A37" s="33"/>
      <c r="B37" s="34"/>
      <c r="C37" s="34"/>
      <c r="D37" s="35"/>
      <c r="E37" s="36"/>
      <c r="F37" s="37"/>
      <c r="G37" s="35"/>
      <c r="H37" s="38"/>
      <c r="I37" s="39"/>
      <c r="J37" s="39"/>
      <c r="K37" s="39"/>
      <c r="L37" s="40"/>
      <c r="M37" s="27"/>
      <c r="N37" s="27"/>
    </row>
    <row r="38" spans="1:14" ht="15">
      <c r="A38" s="32"/>
      <c r="B38" s="28"/>
      <c r="C38" s="28"/>
      <c r="D38" s="35"/>
      <c r="E38" s="36"/>
      <c r="F38" s="37"/>
      <c r="G38" s="35"/>
      <c r="H38" s="38"/>
      <c r="I38" s="41"/>
      <c r="J38" s="42"/>
      <c r="K38" s="41"/>
      <c r="L38" s="26"/>
      <c r="M38" s="25"/>
      <c r="N38" s="25"/>
    </row>
    <row r="39" spans="1:14" ht="15">
      <c r="A39" s="32"/>
      <c r="B39" s="28"/>
      <c r="C39" s="28"/>
      <c r="D39" s="35"/>
      <c r="E39" s="36"/>
      <c r="F39" s="37"/>
      <c r="G39" s="35"/>
      <c r="H39" s="38"/>
      <c r="I39" s="39"/>
      <c r="J39" s="39"/>
      <c r="K39" s="45"/>
      <c r="L39" s="46"/>
      <c r="M39" s="25"/>
      <c r="N39" s="25"/>
    </row>
    <row r="40" spans="1:14" ht="15">
      <c r="A40" s="32"/>
      <c r="B40" s="28"/>
      <c r="C40" s="28"/>
      <c r="D40" s="35"/>
      <c r="E40" s="36"/>
      <c r="F40" s="37"/>
      <c r="G40" s="35"/>
      <c r="H40" s="38"/>
      <c r="I40" s="39"/>
      <c r="J40" s="39"/>
      <c r="K40" s="45"/>
      <c r="L40" s="46"/>
      <c r="M40" s="25"/>
      <c r="N40" s="25"/>
    </row>
    <row r="41" spans="1:14" ht="15">
      <c r="A41" s="32"/>
      <c r="B41" s="28"/>
      <c r="C41" s="28"/>
      <c r="D41" s="35"/>
      <c r="E41" s="36"/>
      <c r="F41" s="37"/>
      <c r="G41" s="35"/>
      <c r="H41" s="38"/>
      <c r="I41" s="41"/>
      <c r="J41" s="39"/>
      <c r="K41" s="41"/>
      <c r="L41" s="26"/>
      <c r="M41" s="25"/>
      <c r="N41" s="25"/>
    </row>
    <row r="42" spans="1:14" ht="15">
      <c r="A42" s="32"/>
      <c r="B42" s="28"/>
      <c r="C42" s="28"/>
      <c r="D42" s="35"/>
      <c r="E42" s="36"/>
      <c r="F42" s="37"/>
      <c r="G42" s="35"/>
      <c r="H42" s="38"/>
      <c r="I42" s="41"/>
      <c r="J42" s="42"/>
      <c r="K42" s="41"/>
      <c r="L42" s="26"/>
      <c r="M42" s="25"/>
      <c r="N42" s="25"/>
    </row>
    <row r="43" spans="1:14" ht="15">
      <c r="A43" s="32"/>
      <c r="B43" s="28"/>
      <c r="C43" s="28"/>
      <c r="D43" s="35"/>
      <c r="E43" s="36"/>
      <c r="F43" s="37"/>
      <c r="G43" s="35"/>
      <c r="H43" s="38"/>
      <c r="I43" s="39"/>
      <c r="J43" s="39"/>
      <c r="K43" s="39"/>
      <c r="L43" s="40"/>
      <c r="M43" s="25"/>
      <c r="N43" s="25"/>
    </row>
    <row r="44" spans="1:14" ht="15">
      <c r="A44" s="32"/>
      <c r="B44" s="28"/>
      <c r="C44" s="28"/>
      <c r="D44" s="35"/>
      <c r="E44" s="36"/>
      <c r="F44" s="37"/>
      <c r="G44" s="35"/>
      <c r="H44" s="38"/>
      <c r="I44" s="39"/>
      <c r="J44" s="39"/>
      <c r="K44" s="39"/>
      <c r="L44" s="40"/>
      <c r="M44" s="25"/>
      <c r="N44" s="25"/>
    </row>
    <row r="47" ht="15">
      <c r="C47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2014-05-13T11:03:01Z</dcterms:modified>
  <cp:category/>
  <cp:version/>
  <cp:contentType/>
  <cp:contentStatus/>
</cp:coreProperties>
</file>