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A" sheetId="1" r:id="rId1"/>
    <sheet name="B" sheetId="2" r:id="rId2"/>
    <sheet name="Sheet3" sheetId="3" r:id="rId3"/>
  </sheets>
  <definedNames>
    <definedName name="CENA_FLOOR_2">'A'!$H$22</definedName>
    <definedName name="CENA_FLOOR_3">'A'!$H$28</definedName>
    <definedName name="CENA_FLOOR_4">'A'!$H$34</definedName>
    <definedName name="CENA_FLOOR_5">'A'!$H$40</definedName>
    <definedName name="CENA_FLOOR_B1">'B'!$H$15</definedName>
    <definedName name="CENA_FLOOR_B2">'B'!$H$22</definedName>
    <definedName name="CENA_FLOOR_B3">'B'!$H$29</definedName>
    <definedName name="CENA_FLOOR_B4">'B'!$H$36</definedName>
    <definedName name="CENA_FLOOR_B5">'B'!$H$43</definedName>
    <definedName name="CENA_FLOOR1">'A'!$H$16</definedName>
    <definedName name="CENA_PARTER_B">'B'!$H$7</definedName>
    <definedName name="_xlnm.Print_Area" localSheetId="0">'A'!$A$6:$H$45</definedName>
    <definedName name="_xlnm.Print_Area" localSheetId="1">'B'!$A$4:$H$49</definedName>
    <definedName name="ЦЕНА_ПАРТЕР">'A'!$H$9</definedName>
  </definedNames>
  <calcPr fullCalcOnLoad="1"/>
</workbook>
</file>

<file path=xl/sharedStrings.xml><?xml version="1.0" encoding="utf-8"?>
<sst xmlns="http://schemas.openxmlformats.org/spreadsheetml/2006/main" count="287" uniqueCount="97">
  <si>
    <t>ТАБЛИЦА ЗА РАЗПРЕДЕЛЕНИЕ НА ПЛОЩИТЕ И</t>
  </si>
  <si>
    <t>ПРИЛЕЖАЩИТЕ ИМ ОБЩИ ЧАСТИ</t>
  </si>
  <si>
    <t>НА ОТДЕЛНИТЕ ОБЕКТИ В:</t>
  </si>
  <si>
    <t>"ЖИЛ.СГРАДА - УПИ II, кв.55а - ГР.НЕСЕБЪР</t>
  </si>
  <si>
    <t>ЕТАЖ</t>
  </si>
  <si>
    <t>НАИМЕНОВАНИЕ</t>
  </si>
  <si>
    <t>ПЛОЩ</t>
  </si>
  <si>
    <t>m2</t>
  </si>
  <si>
    <t xml:space="preserve">АПАРТАМЕНТ A1 </t>
  </si>
  <si>
    <t>АПАРТАМЕНТ A2</t>
  </si>
  <si>
    <t>АПАРТАМЕНТ A3</t>
  </si>
  <si>
    <t>АПАРТАМЕНТ A4</t>
  </si>
  <si>
    <t>АПАРТАМЕНТ A5</t>
  </si>
  <si>
    <t>АПАРТАМЕНТ B1</t>
  </si>
  <si>
    <t>АПАРТАМЕНТ B2</t>
  </si>
  <si>
    <t>АПАРТАМЕНТ B3</t>
  </si>
  <si>
    <t>АПАРТАМЕНТ B4</t>
  </si>
  <si>
    <t>АПАРТАМЕНТ B5</t>
  </si>
  <si>
    <t>АПАРТАМЕНТ B6</t>
  </si>
  <si>
    <t xml:space="preserve">АПАРТАМЕНТ A6 </t>
  </si>
  <si>
    <t>АПАРТАМЕНТ A7</t>
  </si>
  <si>
    <t>АПАРТАМЕНТ A8</t>
  </si>
  <si>
    <t>АПАРТАМЕНТ A9</t>
  </si>
  <si>
    <t>АПАРТАМЕНТ A10</t>
  </si>
  <si>
    <t>АПАРТАМЕНТ B7</t>
  </si>
  <si>
    <t>АПАРТАМЕНТ B8</t>
  </si>
  <si>
    <t>АПАРТАМЕНТ B9</t>
  </si>
  <si>
    <t>АПАРТАМЕНТ B10</t>
  </si>
  <si>
    <t>АПАРТАМЕНТ B11</t>
  </si>
  <si>
    <t>АПАРТАМЕНТ B12</t>
  </si>
  <si>
    <t xml:space="preserve">АПАРТАМЕНТ A11 </t>
  </si>
  <si>
    <t>АПАРТАМЕНТ A12</t>
  </si>
  <si>
    <t>АПАРТАМЕНТ A13</t>
  </si>
  <si>
    <t>АПАРТАМЕНТ A14</t>
  </si>
  <si>
    <t>АПАРТАМЕНТ A15</t>
  </si>
  <si>
    <t>АПАРТАМЕНТ B13</t>
  </si>
  <si>
    <t>АПАРТАМЕНТ B14</t>
  </si>
  <si>
    <t>АПАРТАМЕНТ B15</t>
  </si>
  <si>
    <t>АПАРТАМЕНТ B16</t>
  </si>
  <si>
    <t>АПАРТАМЕНТ B17</t>
  </si>
  <si>
    <t>АПАРТАМЕНТ B18</t>
  </si>
  <si>
    <t>АПАРТАМЕНТ A16</t>
  </si>
  <si>
    <t>АПАРТАМЕНТ A17</t>
  </si>
  <si>
    <t>АПАРТАМЕНТ A18</t>
  </si>
  <si>
    <t>АПАРТАМЕНТ A19</t>
  </si>
  <si>
    <t>АПАРТАМЕНТ A20</t>
  </si>
  <si>
    <t>АПАРТАМЕНТ B19</t>
  </si>
  <si>
    <t>АПАРТАМЕНТ B20</t>
  </si>
  <si>
    <t>АПАРТАМЕНТ B21</t>
  </si>
  <si>
    <t>АПАРТАМЕНТ B22</t>
  </si>
  <si>
    <t>АПАРТАМЕНТ B23</t>
  </si>
  <si>
    <t>АПАРТАМЕНТ B24</t>
  </si>
  <si>
    <t>АПАРТАМЕНТ A21</t>
  </si>
  <si>
    <t>АПАРТАМЕНТ A22</t>
  </si>
  <si>
    <t>АПАРТАМЕНТ A23</t>
  </si>
  <si>
    <t>АПАРТАМЕНТ A24</t>
  </si>
  <si>
    <t>АПАРТАМЕНТ A25</t>
  </si>
  <si>
    <t>АПАРТАМЕНТ B25</t>
  </si>
  <si>
    <t>АПАРТАМЕНТ B26</t>
  </si>
  <si>
    <t>АПАРТАМЕНТ B27</t>
  </si>
  <si>
    <t>АПАРТАМЕНТ B28</t>
  </si>
  <si>
    <t>АПАРТАМЕНТ B29</t>
  </si>
  <si>
    <t>АПАРТАМЕНТ B30</t>
  </si>
  <si>
    <t>АПАРТАМЕНТ A26</t>
  </si>
  <si>
    <t>АПАРТАМЕНТ A27</t>
  </si>
  <si>
    <t>АПАРТАМЕНТ A28</t>
  </si>
  <si>
    <t>АПАРТАМЕНТ A29</t>
  </si>
  <si>
    <t>АПАРТАМЕНТ B31</t>
  </si>
  <si>
    <t>АПАРТАМЕНТ B32</t>
  </si>
  <si>
    <t>АПАРТАМЕНТ B33</t>
  </si>
  <si>
    <t>АПАРТАМЕНТ B34</t>
  </si>
  <si>
    <t>АПАРТАМЕНТ B35</t>
  </si>
  <si>
    <t>БЛОК Б</t>
  </si>
  <si>
    <t>БЛОК А</t>
  </si>
  <si>
    <t>SOLD</t>
  </si>
  <si>
    <t>ОПИСАНИЕ</t>
  </si>
  <si>
    <t>ИЗГЛЕД</t>
  </si>
  <si>
    <t>ЧИСТА</t>
  </si>
  <si>
    <t>ОБЩА</t>
  </si>
  <si>
    <t>НАЛИЧНОСТ</t>
  </si>
  <si>
    <t>студио, баня с тоалетна</t>
  </si>
  <si>
    <t>дневна с кухненски бокс, спалня, баня с WC</t>
  </si>
  <si>
    <t>дневна с кухненски бокс, 2 спални,2 бани с WC</t>
  </si>
  <si>
    <t>юг, пясъчна дюна</t>
  </si>
  <si>
    <t>юг, изток, море, дюна</t>
  </si>
  <si>
    <t>изток, море</t>
  </si>
  <si>
    <t>изток, северозапад, море, улица, двор</t>
  </si>
  <si>
    <t>юг,север, пясъчна дюна, двор</t>
  </si>
  <si>
    <t>юг, север, пясъчна дюна, двор</t>
  </si>
  <si>
    <t>AVAILABLE</t>
  </si>
  <si>
    <t xml:space="preserve">северозапад, басейн, дюна, двор, улица </t>
  </si>
  <si>
    <t xml:space="preserve">югозапад, дюна, басейна </t>
  </si>
  <si>
    <t xml:space="preserve">юг, югозапад, море, дюна, басейн </t>
  </si>
  <si>
    <t>юг,север, море, дюна, басейн, двор</t>
  </si>
  <si>
    <t>ЦЕНА ОТ</t>
  </si>
  <si>
    <t>ЦЕНА OT</t>
  </si>
  <si>
    <t>REZERV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</si>
</sst>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[$€-2]\ #,##0.0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4" fillId="33" borderId="18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4" fillId="33" borderId="23" xfId="0" applyNumberFormat="1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wrapText="1"/>
    </xf>
    <xf numFmtId="2" fontId="0" fillId="33" borderId="18" xfId="0" applyNumberFormat="1" applyFont="1" applyFill="1" applyBorder="1" applyAlignment="1">
      <alignment horizontal="center" vertical="center"/>
    </xf>
    <xf numFmtId="2" fontId="0" fillId="33" borderId="29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2" fontId="0" fillId="33" borderId="23" xfId="0" applyNumberFormat="1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2" fontId="4" fillId="33" borderId="18" xfId="0" applyNumberFormat="1" applyFont="1" applyFill="1" applyBorder="1" applyAlignment="1">
      <alignment horizontal="center" vertical="center"/>
    </xf>
    <xf numFmtId="2" fontId="4" fillId="33" borderId="23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165" fontId="1" fillId="35" borderId="31" xfId="0" applyNumberFormat="1" applyFont="1" applyFill="1" applyBorder="1" applyAlignment="1">
      <alignment horizontal="center" vertical="center"/>
    </xf>
    <xf numFmtId="165" fontId="1" fillId="35" borderId="31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165" fontId="1" fillId="0" borderId="32" xfId="0" applyNumberFormat="1" applyFont="1" applyBorder="1" applyAlignment="1">
      <alignment horizontal="center" vertical="center"/>
    </xf>
    <xf numFmtId="165" fontId="1" fillId="0" borderId="33" xfId="0" applyNumberFormat="1" applyFont="1" applyBorder="1" applyAlignment="1">
      <alignment horizontal="center" vertical="center"/>
    </xf>
    <xf numFmtId="165" fontId="1" fillId="0" borderId="34" xfId="0" applyNumberFormat="1" applyFont="1" applyBorder="1" applyAlignment="1">
      <alignment horizontal="center" vertical="center"/>
    </xf>
    <xf numFmtId="165" fontId="1" fillId="0" borderId="33" xfId="0" applyNumberFormat="1" applyFont="1" applyFill="1" applyBorder="1" applyAlignment="1">
      <alignment horizontal="center" vertical="center"/>
    </xf>
    <xf numFmtId="165" fontId="1" fillId="0" borderId="3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0" fillId="35" borderId="34" xfId="0" applyNumberFormat="1" applyFont="1" applyFill="1" applyBorder="1" applyAlignment="1">
      <alignment horizontal="center" vertical="center"/>
    </xf>
    <xf numFmtId="165" fontId="1" fillId="0" borderId="32" xfId="0" applyNumberFormat="1" applyFont="1" applyBorder="1" applyAlignment="1">
      <alignment horizontal="center"/>
    </xf>
    <xf numFmtId="165" fontId="1" fillId="0" borderId="33" xfId="0" applyNumberFormat="1" applyFont="1" applyBorder="1" applyAlignment="1">
      <alignment horizontal="center"/>
    </xf>
    <xf numFmtId="165" fontId="1" fillId="0" borderId="31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1" fillId="0" borderId="32" xfId="0" applyNumberFormat="1" applyFont="1" applyBorder="1" applyAlignment="1">
      <alignment horizontal="center"/>
    </xf>
    <xf numFmtId="0" fontId="0" fillId="36" borderId="12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2" fontId="0" fillId="36" borderId="13" xfId="0" applyNumberFormat="1" applyFont="1" applyFill="1" applyBorder="1" applyAlignment="1">
      <alignment horizontal="center" vertical="center"/>
    </xf>
    <xf numFmtId="2" fontId="0" fillId="36" borderId="22" xfId="0" applyNumberFormat="1" applyFont="1" applyFill="1" applyBorder="1" applyAlignment="1">
      <alignment horizontal="center" vertical="center"/>
    </xf>
    <xf numFmtId="0" fontId="0" fillId="36" borderId="13" xfId="0" applyNumberFormat="1" applyFont="1" applyFill="1" applyBorder="1" applyAlignment="1">
      <alignment horizontal="center" vertical="center"/>
    </xf>
    <xf numFmtId="165" fontId="1" fillId="36" borderId="33" xfId="0" applyNumberFormat="1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wrapText="1"/>
    </xf>
    <xf numFmtId="2" fontId="0" fillId="36" borderId="20" xfId="0" applyNumberFormat="1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vertical="center" wrapText="1"/>
    </xf>
    <xf numFmtId="2" fontId="41" fillId="0" borderId="13" xfId="0" applyNumberFormat="1" applyFont="1" applyBorder="1" applyAlignment="1">
      <alignment horizontal="center" vertical="center"/>
    </xf>
    <xf numFmtId="2" fontId="41" fillId="0" borderId="20" xfId="0" applyNumberFormat="1" applyFont="1" applyBorder="1" applyAlignment="1">
      <alignment horizontal="center" vertical="center"/>
    </xf>
    <xf numFmtId="0" fontId="41" fillId="0" borderId="13" xfId="0" applyNumberFormat="1" applyFont="1" applyBorder="1" applyAlignment="1">
      <alignment horizontal="center" vertical="center"/>
    </xf>
    <xf numFmtId="165" fontId="42" fillId="0" borderId="33" xfId="0" applyNumberFormat="1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NumberFormat="1" applyFont="1" applyFill="1" applyBorder="1" applyAlignment="1">
      <alignment horizontal="center" vertical="center"/>
    </xf>
    <xf numFmtId="165" fontId="42" fillId="0" borderId="33" xfId="0" applyNumberFormat="1" applyFont="1" applyFill="1" applyBorder="1" applyAlignment="1">
      <alignment horizontal="center" vertical="center"/>
    </xf>
    <xf numFmtId="0" fontId="41" fillId="0" borderId="24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31">
      <selection activeCell="L37" sqref="L37"/>
    </sheetView>
  </sheetViews>
  <sheetFormatPr defaultColWidth="9.140625" defaultRowHeight="12.75"/>
  <cols>
    <col min="1" max="1" width="3.57421875" style="0" customWidth="1"/>
    <col min="2" max="2" width="17.57421875" style="0" customWidth="1"/>
    <col min="3" max="3" width="23.57421875" style="0" customWidth="1"/>
    <col min="4" max="4" width="20.57421875" style="0" customWidth="1"/>
    <col min="5" max="5" width="7.140625" style="0" customWidth="1"/>
    <col min="6" max="6" width="8.140625" style="0" customWidth="1"/>
    <col min="7" max="7" width="11.00390625" style="0" customWidth="1"/>
    <col min="8" max="8" width="11.7109375" style="90" bestFit="1" customWidth="1"/>
  </cols>
  <sheetData>
    <row r="1" spans="1:9" ht="12.75">
      <c r="A1" s="1"/>
      <c r="B1" s="2" t="s">
        <v>0</v>
      </c>
      <c r="C1" s="2"/>
      <c r="D1" s="2"/>
      <c r="E1" s="3"/>
      <c r="F1" s="2"/>
      <c r="G1" s="4"/>
      <c r="H1" s="83"/>
      <c r="I1" s="1"/>
    </row>
    <row r="2" spans="1:9" ht="12.75">
      <c r="A2" s="1"/>
      <c r="B2" s="2" t="s">
        <v>1</v>
      </c>
      <c r="C2" s="2"/>
      <c r="D2" s="2"/>
      <c r="E2" s="3"/>
      <c r="F2" s="2"/>
      <c r="G2" s="4"/>
      <c r="H2" s="83"/>
      <c r="I2" s="1"/>
    </row>
    <row r="3" spans="1:9" ht="12.75">
      <c r="A3" s="1"/>
      <c r="B3" s="2" t="s">
        <v>2</v>
      </c>
      <c r="C3" s="2"/>
      <c r="D3" s="2"/>
      <c r="E3" s="5"/>
      <c r="F3" s="6"/>
      <c r="G3" s="4"/>
      <c r="H3" s="83"/>
      <c r="I3" s="1"/>
    </row>
    <row r="4" spans="1:9" ht="12.75">
      <c r="A4" s="1"/>
      <c r="B4" s="7"/>
      <c r="C4" s="7"/>
      <c r="D4" s="7"/>
      <c r="E4" s="8"/>
      <c r="F4" s="7"/>
      <c r="G4" s="4"/>
      <c r="H4" s="83"/>
      <c r="I4" s="1"/>
    </row>
    <row r="5" spans="1:9" ht="12.75">
      <c r="A5" s="1" t="s">
        <v>3</v>
      </c>
      <c r="B5" s="5"/>
      <c r="C5" s="5"/>
      <c r="D5" s="5"/>
      <c r="E5" s="1"/>
      <c r="F5" s="1"/>
      <c r="G5" s="4"/>
      <c r="H5" s="83"/>
      <c r="I5" s="1"/>
    </row>
    <row r="6" spans="1:9" ht="13.5" customHeight="1" thickBot="1">
      <c r="A6" s="121" t="s">
        <v>73</v>
      </c>
      <c r="B6" s="121"/>
      <c r="C6" s="121"/>
      <c r="D6" s="121"/>
      <c r="E6" s="121"/>
      <c r="F6" s="25"/>
      <c r="G6" s="4"/>
      <c r="H6" s="83"/>
      <c r="I6" s="1"/>
    </row>
    <row r="7" spans="1:8" ht="12.75">
      <c r="A7" s="64"/>
      <c r="B7" s="59"/>
      <c r="C7" s="59"/>
      <c r="D7" s="59"/>
      <c r="E7" s="59" t="s">
        <v>77</v>
      </c>
      <c r="F7" s="65" t="s">
        <v>78</v>
      </c>
      <c r="G7" s="59"/>
      <c r="H7" s="84"/>
    </row>
    <row r="8" spans="1:8" ht="12.75">
      <c r="A8" s="66" t="s">
        <v>4</v>
      </c>
      <c r="B8" s="60" t="s">
        <v>5</v>
      </c>
      <c r="C8" s="60" t="s">
        <v>75</v>
      </c>
      <c r="D8" s="60" t="s">
        <v>76</v>
      </c>
      <c r="E8" s="60" t="s">
        <v>6</v>
      </c>
      <c r="F8" s="67" t="s">
        <v>6</v>
      </c>
      <c r="G8" s="60" t="s">
        <v>79</v>
      </c>
      <c r="H8" s="85" t="s">
        <v>94</v>
      </c>
    </row>
    <row r="9" spans="1:8" ht="13.5" thickBot="1">
      <c r="A9" s="68"/>
      <c r="B9" s="61"/>
      <c r="C9" s="61"/>
      <c r="D9" s="61"/>
      <c r="E9" s="61" t="s">
        <v>7</v>
      </c>
      <c r="F9" s="69"/>
      <c r="G9" s="70"/>
      <c r="H9" s="81">
        <v>1100</v>
      </c>
    </row>
    <row r="10" spans="1:9" ht="13.5" thickBot="1">
      <c r="A10" s="71">
        <v>1</v>
      </c>
      <c r="B10" s="62">
        <v>2</v>
      </c>
      <c r="C10" s="62">
        <v>3</v>
      </c>
      <c r="D10" s="62">
        <v>4</v>
      </c>
      <c r="E10" s="62">
        <v>5</v>
      </c>
      <c r="F10" s="72">
        <v>6</v>
      </c>
      <c r="G10" s="73">
        <v>7</v>
      </c>
      <c r="H10" s="86">
        <v>8</v>
      </c>
      <c r="I10" s="1"/>
    </row>
    <row r="11" spans="1:9" ht="25.5">
      <c r="A11" s="37">
        <v>1</v>
      </c>
      <c r="B11" s="40" t="s">
        <v>8</v>
      </c>
      <c r="C11" s="50" t="s">
        <v>82</v>
      </c>
      <c r="D11" s="46" t="s">
        <v>90</v>
      </c>
      <c r="E11" s="47">
        <v>87.35</v>
      </c>
      <c r="F11" s="48">
        <v>103.37</v>
      </c>
      <c r="G11" s="49" t="s">
        <v>89</v>
      </c>
      <c r="H11" s="85">
        <f>F11*ЦЕНА_ПАРТЕР</f>
        <v>113707</v>
      </c>
      <c r="I11" s="1"/>
    </row>
    <row r="12" spans="1:9" ht="24.75" customHeight="1">
      <c r="A12" s="37">
        <v>1</v>
      </c>
      <c r="B12" s="40" t="s">
        <v>9</v>
      </c>
      <c r="C12" s="36" t="s">
        <v>81</v>
      </c>
      <c r="D12" s="46" t="s">
        <v>91</v>
      </c>
      <c r="E12" s="47">
        <v>53.82</v>
      </c>
      <c r="F12" s="48">
        <v>63.69</v>
      </c>
      <c r="G12" s="49" t="s">
        <v>89</v>
      </c>
      <c r="H12" s="85">
        <f>F12*ЦЕНА_ПАРТЕР</f>
        <v>70059</v>
      </c>
      <c r="I12" s="1"/>
    </row>
    <row r="13" spans="1:9" ht="21.75" customHeight="1">
      <c r="A13" s="37">
        <v>1</v>
      </c>
      <c r="B13" s="40" t="s">
        <v>10</v>
      </c>
      <c r="C13" s="36" t="s">
        <v>81</v>
      </c>
      <c r="D13" s="46" t="s">
        <v>91</v>
      </c>
      <c r="E13" s="47">
        <v>53.82</v>
      </c>
      <c r="F13" s="48">
        <v>63.69</v>
      </c>
      <c r="G13" s="49" t="s">
        <v>89</v>
      </c>
      <c r="H13" s="85">
        <f>F13*ЦЕНА_ПАРТЕР</f>
        <v>70059</v>
      </c>
      <c r="I13" s="1"/>
    </row>
    <row r="14" spans="1:9" ht="22.5" customHeight="1">
      <c r="A14" s="37">
        <v>1</v>
      </c>
      <c r="B14" s="40" t="s">
        <v>11</v>
      </c>
      <c r="C14" s="36" t="s">
        <v>81</v>
      </c>
      <c r="D14" s="46" t="s">
        <v>92</v>
      </c>
      <c r="E14" s="47">
        <v>69.26</v>
      </c>
      <c r="F14" s="48">
        <v>81.96</v>
      </c>
      <c r="G14" s="49" t="s">
        <v>89</v>
      </c>
      <c r="H14" s="85">
        <f>F14*ЦЕНА_ПАРТЕР</f>
        <v>90156</v>
      </c>
      <c r="I14" s="1"/>
    </row>
    <row r="15" spans="1:9" ht="23.25" customHeight="1" thickBot="1">
      <c r="A15" s="37">
        <v>1</v>
      </c>
      <c r="B15" s="37" t="s">
        <v>12</v>
      </c>
      <c r="C15" s="37" t="s">
        <v>80</v>
      </c>
      <c r="D15" s="46" t="s">
        <v>93</v>
      </c>
      <c r="E15" s="47">
        <v>37.94</v>
      </c>
      <c r="F15" s="48">
        <v>44.9</v>
      </c>
      <c r="G15" s="49" t="s">
        <v>89</v>
      </c>
      <c r="H15" s="85">
        <f>F15*ЦЕНА_ПАРТЕР</f>
        <v>49390</v>
      </c>
      <c r="I15" s="1"/>
    </row>
    <row r="16" spans="1:9" ht="14.25" customHeight="1" thickBot="1">
      <c r="A16" s="43"/>
      <c r="B16" s="39"/>
      <c r="C16" s="54"/>
      <c r="D16" s="54"/>
      <c r="E16" s="55"/>
      <c r="F16" s="74"/>
      <c r="G16" s="55"/>
      <c r="H16" s="91">
        <v>1300</v>
      </c>
      <c r="I16" s="1"/>
    </row>
    <row r="17" spans="1:9" ht="25.5">
      <c r="A17" s="42">
        <v>2</v>
      </c>
      <c r="B17" s="63" t="s">
        <v>19</v>
      </c>
      <c r="C17" s="50" t="s">
        <v>82</v>
      </c>
      <c r="D17" s="46" t="s">
        <v>90</v>
      </c>
      <c r="E17" s="75">
        <v>97.05</v>
      </c>
      <c r="F17" s="76">
        <v>114.85</v>
      </c>
      <c r="G17" s="49" t="s">
        <v>89</v>
      </c>
      <c r="H17" s="85">
        <f>F17*CENA_FLOOR1</f>
        <v>149305</v>
      </c>
      <c r="I17" s="1"/>
    </row>
    <row r="18" spans="1:9" ht="25.5">
      <c r="A18" s="37">
        <v>2</v>
      </c>
      <c r="B18" s="40" t="s">
        <v>20</v>
      </c>
      <c r="C18" s="36" t="s">
        <v>81</v>
      </c>
      <c r="D18" s="46" t="s">
        <v>91</v>
      </c>
      <c r="E18" s="47">
        <v>57.84</v>
      </c>
      <c r="F18" s="48">
        <v>68.45</v>
      </c>
      <c r="G18" s="49" t="s">
        <v>89</v>
      </c>
      <c r="H18" s="85">
        <f>F18*CENA_FLOOR1</f>
        <v>88985</v>
      </c>
      <c r="I18" s="1"/>
    </row>
    <row r="19" spans="1:9" ht="25.5">
      <c r="A19" s="77">
        <v>2</v>
      </c>
      <c r="B19" s="40" t="s">
        <v>21</v>
      </c>
      <c r="C19" s="36" t="s">
        <v>81</v>
      </c>
      <c r="D19" s="46" t="s">
        <v>91</v>
      </c>
      <c r="E19" s="47">
        <v>57.84</v>
      </c>
      <c r="F19" s="48">
        <v>68.45</v>
      </c>
      <c r="G19" s="49" t="s">
        <v>89</v>
      </c>
      <c r="H19" s="85">
        <f>F19*CENA_FLOOR1</f>
        <v>88985</v>
      </c>
      <c r="I19" s="1"/>
    </row>
    <row r="20" spans="1:9" ht="25.5">
      <c r="A20" s="37">
        <v>2</v>
      </c>
      <c r="B20" s="40" t="s">
        <v>22</v>
      </c>
      <c r="C20" s="36" t="s">
        <v>81</v>
      </c>
      <c r="D20" s="46" t="s">
        <v>92</v>
      </c>
      <c r="E20" s="47">
        <v>73.13</v>
      </c>
      <c r="F20" s="48">
        <v>86.54</v>
      </c>
      <c r="G20" s="49" t="s">
        <v>89</v>
      </c>
      <c r="H20" s="85">
        <f>F20*CENA_FLOOR1</f>
        <v>112502.00000000001</v>
      </c>
      <c r="I20" s="1"/>
    </row>
    <row r="21" spans="1:9" ht="26.25" thickBot="1">
      <c r="A21" s="37">
        <v>2</v>
      </c>
      <c r="B21" s="40" t="s">
        <v>23</v>
      </c>
      <c r="C21" s="36" t="s">
        <v>81</v>
      </c>
      <c r="D21" s="46" t="s">
        <v>93</v>
      </c>
      <c r="E21" s="47">
        <v>74.37</v>
      </c>
      <c r="F21" s="48">
        <v>88.01</v>
      </c>
      <c r="G21" s="49" t="s">
        <v>89</v>
      </c>
      <c r="H21" s="85">
        <f>F21*CENA_FLOOR1</f>
        <v>114413</v>
      </c>
      <c r="I21" s="1"/>
    </row>
    <row r="22" spans="1:9" ht="15" customHeight="1" thickBot="1">
      <c r="A22" s="43"/>
      <c r="B22" s="39"/>
      <c r="C22" s="54"/>
      <c r="D22" s="54"/>
      <c r="E22" s="55"/>
      <c r="F22" s="74"/>
      <c r="G22" s="55"/>
      <c r="H22" s="91">
        <v>1300</v>
      </c>
      <c r="I22" s="1"/>
    </row>
    <row r="23" spans="1:9" ht="26.25" customHeight="1">
      <c r="A23" s="42">
        <v>3</v>
      </c>
      <c r="B23" s="63" t="s">
        <v>30</v>
      </c>
      <c r="C23" s="50" t="s">
        <v>82</v>
      </c>
      <c r="D23" s="46" t="s">
        <v>90</v>
      </c>
      <c r="E23" s="75">
        <v>96.26</v>
      </c>
      <c r="F23" s="76">
        <v>113.91</v>
      </c>
      <c r="G23" s="49" t="s">
        <v>89</v>
      </c>
      <c r="H23" s="85">
        <f>F23*CENA_FLOOR_2</f>
        <v>148083</v>
      </c>
      <c r="I23" s="1"/>
    </row>
    <row r="24" spans="1:9" ht="25.5">
      <c r="A24" s="37">
        <v>3</v>
      </c>
      <c r="B24" s="40" t="s">
        <v>31</v>
      </c>
      <c r="C24" s="36" t="s">
        <v>81</v>
      </c>
      <c r="D24" s="46" t="s">
        <v>91</v>
      </c>
      <c r="E24" s="47">
        <v>57.84</v>
      </c>
      <c r="F24" s="48">
        <v>68.45</v>
      </c>
      <c r="G24" s="49" t="s">
        <v>89</v>
      </c>
      <c r="H24" s="85">
        <f>F24*CENA_FLOOR_2</f>
        <v>88985</v>
      </c>
      <c r="I24" s="1"/>
    </row>
    <row r="25" spans="1:9" ht="25.5">
      <c r="A25" s="37">
        <v>3</v>
      </c>
      <c r="B25" s="40" t="s">
        <v>32</v>
      </c>
      <c r="C25" s="36" t="s">
        <v>81</v>
      </c>
      <c r="D25" s="46" t="s">
        <v>91</v>
      </c>
      <c r="E25" s="47">
        <v>57.84</v>
      </c>
      <c r="F25" s="48">
        <v>68.45</v>
      </c>
      <c r="G25" s="49" t="s">
        <v>89</v>
      </c>
      <c r="H25" s="85">
        <f>F25*CENA_FLOOR_2</f>
        <v>88985</v>
      </c>
      <c r="I25" s="1"/>
    </row>
    <row r="26" spans="1:9" ht="25.5">
      <c r="A26" s="37">
        <v>3</v>
      </c>
      <c r="B26" s="40" t="s">
        <v>33</v>
      </c>
      <c r="C26" s="36" t="s">
        <v>81</v>
      </c>
      <c r="D26" s="46" t="s">
        <v>92</v>
      </c>
      <c r="E26" s="47">
        <v>73.13</v>
      </c>
      <c r="F26" s="48">
        <v>86.54</v>
      </c>
      <c r="G26" s="49" t="s">
        <v>89</v>
      </c>
      <c r="H26" s="85">
        <f>F26*CENA_FLOOR_2</f>
        <v>112502.00000000001</v>
      </c>
      <c r="I26" s="1"/>
    </row>
    <row r="27" spans="1:9" ht="26.25" thickBot="1">
      <c r="A27" s="37">
        <v>3</v>
      </c>
      <c r="B27" s="40" t="s">
        <v>34</v>
      </c>
      <c r="C27" s="36" t="s">
        <v>81</v>
      </c>
      <c r="D27" s="46" t="s">
        <v>93</v>
      </c>
      <c r="E27" s="47">
        <v>70.97</v>
      </c>
      <c r="F27" s="48">
        <v>83.98</v>
      </c>
      <c r="G27" s="49" t="s">
        <v>89</v>
      </c>
      <c r="H27" s="85">
        <f>F27*CENA_FLOOR_2</f>
        <v>109174</v>
      </c>
      <c r="I27" s="1"/>
    </row>
    <row r="28" spans="1:9" ht="13.5" thickBot="1">
      <c r="A28" s="43"/>
      <c r="B28" s="39"/>
      <c r="C28" s="54"/>
      <c r="D28" s="54"/>
      <c r="E28" s="55"/>
      <c r="F28" s="74"/>
      <c r="G28" s="55"/>
      <c r="H28" s="91">
        <v>1300</v>
      </c>
      <c r="I28" s="1"/>
    </row>
    <row r="29" spans="1:9" ht="25.5">
      <c r="A29" s="44">
        <v>4</v>
      </c>
      <c r="B29" s="98" t="s">
        <v>41</v>
      </c>
      <c r="C29" s="99" t="s">
        <v>82</v>
      </c>
      <c r="D29" s="100" t="s">
        <v>90</v>
      </c>
      <c r="E29" s="101">
        <v>96.26</v>
      </c>
      <c r="F29" s="102">
        <v>113.91</v>
      </c>
      <c r="G29" s="103" t="s">
        <v>89</v>
      </c>
      <c r="H29" s="104">
        <f>F29*CENA_FLOOR_3</f>
        <v>148083</v>
      </c>
      <c r="I29" s="1"/>
    </row>
    <row r="30" spans="1:9" ht="24" customHeight="1">
      <c r="A30" s="115">
        <v>4</v>
      </c>
      <c r="B30" s="108" t="s">
        <v>42</v>
      </c>
      <c r="C30" s="109" t="s">
        <v>81</v>
      </c>
      <c r="D30" s="110" t="s">
        <v>91</v>
      </c>
      <c r="E30" s="111">
        <v>57.84</v>
      </c>
      <c r="F30" s="112">
        <v>68.45</v>
      </c>
      <c r="G30" s="113" t="s">
        <v>96</v>
      </c>
      <c r="H30" s="114">
        <f>F30*CENA_FLOOR_3</f>
        <v>88985</v>
      </c>
      <c r="I30" s="1"/>
    </row>
    <row r="31" spans="1:9" ht="23.25" customHeight="1">
      <c r="A31" s="108">
        <v>4</v>
      </c>
      <c r="B31" s="108" t="s">
        <v>43</v>
      </c>
      <c r="C31" s="109" t="s">
        <v>81</v>
      </c>
      <c r="D31" s="110" t="s">
        <v>91</v>
      </c>
      <c r="E31" s="111">
        <v>57.84</v>
      </c>
      <c r="F31" s="112">
        <v>68.45</v>
      </c>
      <c r="G31" s="113" t="s">
        <v>74</v>
      </c>
      <c r="H31" s="114">
        <f>F31*CENA_FLOOR_3</f>
        <v>88985</v>
      </c>
      <c r="I31" s="1"/>
    </row>
    <row r="32" spans="1:9" ht="25.5">
      <c r="A32" s="108">
        <v>4</v>
      </c>
      <c r="B32" s="108" t="s">
        <v>44</v>
      </c>
      <c r="C32" s="109" t="s">
        <v>81</v>
      </c>
      <c r="D32" s="110" t="s">
        <v>92</v>
      </c>
      <c r="E32" s="111">
        <v>72.19</v>
      </c>
      <c r="F32" s="112">
        <v>85.43</v>
      </c>
      <c r="G32" s="113" t="s">
        <v>74</v>
      </c>
      <c r="H32" s="114">
        <f>F32*CENA_FLOOR_3</f>
        <v>111059.00000000001</v>
      </c>
      <c r="I32" s="1"/>
    </row>
    <row r="33" spans="1:9" ht="24" customHeight="1" thickBot="1">
      <c r="A33" s="37">
        <v>4</v>
      </c>
      <c r="B33" s="37" t="s">
        <v>45</v>
      </c>
      <c r="C33" s="36" t="s">
        <v>81</v>
      </c>
      <c r="D33" s="46" t="s">
        <v>93</v>
      </c>
      <c r="E33" s="47">
        <v>69.8</v>
      </c>
      <c r="F33" s="48">
        <v>82.6</v>
      </c>
      <c r="G33" s="49" t="s">
        <v>89</v>
      </c>
      <c r="H33" s="85">
        <f>F33*CENA_FLOOR_3</f>
        <v>107379.99999999999</v>
      </c>
      <c r="I33" s="1"/>
    </row>
    <row r="34" spans="1:9" ht="13.5" thickBot="1">
      <c r="A34" s="43"/>
      <c r="B34" s="39"/>
      <c r="C34" s="54"/>
      <c r="D34" s="54"/>
      <c r="E34" s="55"/>
      <c r="F34" s="74"/>
      <c r="G34" s="55"/>
      <c r="H34" s="91">
        <v>1500</v>
      </c>
      <c r="I34" s="1"/>
    </row>
    <row r="35" spans="1:9" ht="24.75" customHeight="1">
      <c r="A35" s="44">
        <v>5</v>
      </c>
      <c r="B35" s="37" t="s">
        <v>52</v>
      </c>
      <c r="C35" s="50" t="s">
        <v>82</v>
      </c>
      <c r="D35" s="46" t="s">
        <v>90</v>
      </c>
      <c r="E35" s="47">
        <v>96.26</v>
      </c>
      <c r="F35" s="76">
        <v>113.91</v>
      </c>
      <c r="G35" s="47" t="s">
        <v>89</v>
      </c>
      <c r="H35" s="85">
        <f>F35*CENA_FLOOR_4</f>
        <v>170865</v>
      </c>
      <c r="I35" s="1"/>
    </row>
    <row r="36" spans="1:9" ht="24" customHeight="1">
      <c r="A36" s="42">
        <v>5</v>
      </c>
      <c r="B36" s="37" t="s">
        <v>53</v>
      </c>
      <c r="C36" s="36" t="s">
        <v>81</v>
      </c>
      <c r="D36" s="46" t="s">
        <v>91</v>
      </c>
      <c r="E36" s="47">
        <v>57.84</v>
      </c>
      <c r="F36" s="48">
        <v>68.45</v>
      </c>
      <c r="G36" s="47" t="s">
        <v>89</v>
      </c>
      <c r="H36" s="85">
        <f>F36*CENA_FLOOR_4</f>
        <v>102675</v>
      </c>
      <c r="I36" s="1"/>
    </row>
    <row r="37" spans="1:9" ht="23.25" customHeight="1">
      <c r="A37" s="37">
        <v>5</v>
      </c>
      <c r="B37" s="37" t="s">
        <v>54</v>
      </c>
      <c r="C37" s="36" t="s">
        <v>81</v>
      </c>
      <c r="D37" s="46" t="s">
        <v>91</v>
      </c>
      <c r="E37" s="47">
        <v>57.84</v>
      </c>
      <c r="F37" s="48">
        <v>68.45</v>
      </c>
      <c r="G37" s="47" t="s">
        <v>89</v>
      </c>
      <c r="H37" s="85">
        <f>F37*CENA_FLOOR_4</f>
        <v>102675</v>
      </c>
      <c r="I37" s="1"/>
    </row>
    <row r="38" spans="1:9" ht="21.75" customHeight="1">
      <c r="A38" s="37">
        <v>5</v>
      </c>
      <c r="B38" s="37" t="s">
        <v>55</v>
      </c>
      <c r="C38" s="36" t="s">
        <v>81</v>
      </c>
      <c r="D38" s="46" t="s">
        <v>92</v>
      </c>
      <c r="E38" s="47">
        <v>72.19</v>
      </c>
      <c r="F38" s="48">
        <v>85.43</v>
      </c>
      <c r="G38" s="47" t="s">
        <v>89</v>
      </c>
      <c r="H38" s="85">
        <f>F38*CENA_FLOOR_4</f>
        <v>128145.00000000001</v>
      </c>
      <c r="I38" s="1"/>
    </row>
    <row r="39" spans="1:9" ht="24" customHeight="1" thickBot="1">
      <c r="A39" s="37">
        <v>5</v>
      </c>
      <c r="B39" s="37" t="s">
        <v>56</v>
      </c>
      <c r="C39" s="36" t="s">
        <v>81</v>
      </c>
      <c r="D39" s="46" t="s">
        <v>93</v>
      </c>
      <c r="E39" s="47">
        <v>69.8</v>
      </c>
      <c r="F39" s="48">
        <v>82.6</v>
      </c>
      <c r="G39" s="47" t="s">
        <v>89</v>
      </c>
      <c r="H39" s="85">
        <f>F39*CENA_FLOOR_4</f>
        <v>123899.99999999999</v>
      </c>
      <c r="I39" s="1"/>
    </row>
    <row r="40" spans="1:9" ht="13.5" thickBot="1">
      <c r="A40" s="45"/>
      <c r="B40" s="41"/>
      <c r="C40" s="57"/>
      <c r="D40" s="57"/>
      <c r="E40" s="58"/>
      <c r="F40" s="41"/>
      <c r="G40" s="58"/>
      <c r="H40" s="91">
        <v>1850</v>
      </c>
      <c r="I40" s="20"/>
    </row>
    <row r="41" spans="1:9" ht="22.5" customHeight="1">
      <c r="A41" s="44">
        <v>6</v>
      </c>
      <c r="B41" s="37" t="s">
        <v>63</v>
      </c>
      <c r="C41" s="50" t="s">
        <v>82</v>
      </c>
      <c r="D41" s="46" t="s">
        <v>90</v>
      </c>
      <c r="E41" s="47">
        <v>164.2</v>
      </c>
      <c r="F41" s="76">
        <v>194.31</v>
      </c>
      <c r="G41" s="47" t="s">
        <v>89</v>
      </c>
      <c r="H41" s="87">
        <f>F41*CENA_FLOOR_5</f>
        <v>359473.5</v>
      </c>
      <c r="I41" s="20"/>
    </row>
    <row r="42" spans="1:9" ht="22.5" customHeight="1">
      <c r="A42" s="42">
        <v>6</v>
      </c>
      <c r="B42" s="37" t="s">
        <v>64</v>
      </c>
      <c r="C42" s="36" t="s">
        <v>81</v>
      </c>
      <c r="D42" s="46" t="s">
        <v>91</v>
      </c>
      <c r="E42" s="47">
        <v>57.85</v>
      </c>
      <c r="F42" s="48">
        <v>68.46</v>
      </c>
      <c r="G42" s="47" t="s">
        <v>89</v>
      </c>
      <c r="H42" s="87">
        <f>F42*CENA_FLOOR_5</f>
        <v>126650.99999999999</v>
      </c>
      <c r="I42" s="20"/>
    </row>
    <row r="43" spans="1:9" ht="23.25" customHeight="1">
      <c r="A43" s="37">
        <v>6</v>
      </c>
      <c r="B43" s="37" t="s">
        <v>65</v>
      </c>
      <c r="C43" s="36" t="s">
        <v>81</v>
      </c>
      <c r="D43" s="46" t="s">
        <v>92</v>
      </c>
      <c r="E43" s="47">
        <v>72.19</v>
      </c>
      <c r="F43" s="48">
        <v>85.43</v>
      </c>
      <c r="G43" s="47" t="s">
        <v>89</v>
      </c>
      <c r="H43" s="87">
        <f>F43*CENA_FLOOR_5</f>
        <v>158045.5</v>
      </c>
      <c r="I43" s="20"/>
    </row>
    <row r="44" spans="1:9" ht="22.5" customHeight="1" thickBot="1">
      <c r="A44" s="37">
        <v>6</v>
      </c>
      <c r="B44" s="37" t="s">
        <v>66</v>
      </c>
      <c r="C44" s="36" t="s">
        <v>81</v>
      </c>
      <c r="D44" s="46" t="s">
        <v>93</v>
      </c>
      <c r="E44" s="47">
        <v>69.8</v>
      </c>
      <c r="F44" s="48">
        <v>82.6</v>
      </c>
      <c r="G44" s="47" t="s">
        <v>89</v>
      </c>
      <c r="H44" s="87">
        <f>F44*CENA_FLOOR_5</f>
        <v>152810</v>
      </c>
      <c r="I44" s="20"/>
    </row>
    <row r="45" spans="1:9" ht="13.5" thickBot="1">
      <c r="A45" s="43"/>
      <c r="B45" s="39"/>
      <c r="C45" s="54"/>
      <c r="D45" s="39"/>
      <c r="E45" s="78">
        <f>SUM(E11:E44)</f>
        <v>2090.36</v>
      </c>
      <c r="F45" s="79">
        <f>SUM(F11:F44)</f>
        <v>2473.7200000000003</v>
      </c>
      <c r="G45" s="80"/>
      <c r="H45" s="88"/>
      <c r="I45" s="20"/>
    </row>
    <row r="46" spans="6:9" ht="12.75">
      <c r="F46" s="35"/>
      <c r="G46" s="16"/>
      <c r="H46" s="89"/>
      <c r="I46" s="20"/>
    </row>
  </sheetData>
  <sheetProtection/>
  <mergeCells count="1">
    <mergeCell ref="A6:E6"/>
  </mergeCells>
  <printOptions/>
  <pageMargins left="0.12" right="0.11" top="0.14" bottom="0.14" header="0.12" footer="0.16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4">
      <selection activeCell="J42" sqref="J42"/>
    </sheetView>
  </sheetViews>
  <sheetFormatPr defaultColWidth="9.140625" defaultRowHeight="12.75"/>
  <cols>
    <col min="1" max="1" width="2.421875" style="0" customWidth="1"/>
    <col min="2" max="2" width="18.00390625" style="0" customWidth="1"/>
    <col min="3" max="3" width="23.8515625" style="0" customWidth="1"/>
    <col min="4" max="4" width="18.00390625" style="0" customWidth="1"/>
    <col min="5" max="5" width="7.57421875" style="0" customWidth="1"/>
    <col min="6" max="6" width="8.421875" style="0" customWidth="1"/>
    <col min="7" max="7" width="10.7109375" style="0" customWidth="1"/>
    <col min="8" max="8" width="12.140625" style="90" customWidth="1"/>
  </cols>
  <sheetData>
    <row r="1" spans="1:8" ht="12.75">
      <c r="A1" s="1"/>
      <c r="B1" s="2" t="s">
        <v>0</v>
      </c>
      <c r="C1" s="2"/>
      <c r="D1" s="2"/>
      <c r="E1" s="3"/>
      <c r="F1" s="2"/>
      <c r="G1" s="4"/>
      <c r="H1" s="83"/>
    </row>
    <row r="2" spans="1:8" ht="12.75">
      <c r="A2" s="1"/>
      <c r="B2" s="2" t="s">
        <v>1</v>
      </c>
      <c r="C2" s="2"/>
      <c r="D2" s="2"/>
      <c r="E2" s="3"/>
      <c r="F2" s="2"/>
      <c r="G2" s="4"/>
      <c r="H2" s="83"/>
    </row>
    <row r="3" spans="1:8" ht="12.75">
      <c r="A3" s="1" t="s">
        <v>3</v>
      </c>
      <c r="B3" s="5"/>
      <c r="C3" s="5"/>
      <c r="D3" s="5"/>
      <c r="E3" s="1"/>
      <c r="F3" s="1"/>
      <c r="G3" s="4"/>
      <c r="H3" s="83"/>
    </row>
    <row r="4" spans="1:8" ht="18.75" thickBot="1">
      <c r="A4" s="122" t="s">
        <v>72</v>
      </c>
      <c r="B4" s="122"/>
      <c r="C4" s="122"/>
      <c r="D4" s="122"/>
      <c r="E4" s="122"/>
      <c r="F4" s="26"/>
      <c r="G4" s="4"/>
      <c r="H4" s="83"/>
    </row>
    <row r="5" spans="1:8" ht="12.75">
      <c r="A5" s="9"/>
      <c r="B5" s="10"/>
      <c r="C5" s="10"/>
      <c r="D5" s="10"/>
      <c r="E5" s="10" t="s">
        <v>77</v>
      </c>
      <c r="F5" s="27" t="s">
        <v>78</v>
      </c>
      <c r="G5" s="10"/>
      <c r="H5" s="92"/>
    </row>
    <row r="6" spans="1:8" ht="12.75">
      <c r="A6" s="11" t="s">
        <v>4</v>
      </c>
      <c r="B6" s="12" t="s">
        <v>5</v>
      </c>
      <c r="C6" s="12" t="s">
        <v>75</v>
      </c>
      <c r="D6" s="12" t="s">
        <v>76</v>
      </c>
      <c r="E6" s="12" t="s">
        <v>6</v>
      </c>
      <c r="F6" s="28" t="s">
        <v>6</v>
      </c>
      <c r="G6" s="12" t="s">
        <v>79</v>
      </c>
      <c r="H6" s="93" t="s">
        <v>95</v>
      </c>
    </row>
    <row r="7" spans="1:8" ht="13.5" thickBot="1">
      <c r="A7" s="13"/>
      <c r="B7" s="14"/>
      <c r="C7" s="14"/>
      <c r="D7" s="14"/>
      <c r="E7" s="14" t="s">
        <v>7</v>
      </c>
      <c r="F7" s="29"/>
      <c r="G7" s="32"/>
      <c r="H7" s="82">
        <v>1100</v>
      </c>
    </row>
    <row r="8" spans="1:8" ht="12.75">
      <c r="A8">
        <v>1</v>
      </c>
      <c r="B8" s="15">
        <v>2</v>
      </c>
      <c r="C8" s="15">
        <v>3</v>
      </c>
      <c r="D8" s="15">
        <v>4</v>
      </c>
      <c r="E8" s="15">
        <v>5</v>
      </c>
      <c r="F8" s="30">
        <v>6</v>
      </c>
      <c r="G8" s="33">
        <v>7</v>
      </c>
      <c r="H8" s="97">
        <v>8</v>
      </c>
    </row>
    <row r="9" spans="1:8" ht="25.5">
      <c r="A9" s="42">
        <v>1</v>
      </c>
      <c r="B9" s="37" t="s">
        <v>13</v>
      </c>
      <c r="C9" s="37" t="s">
        <v>80</v>
      </c>
      <c r="D9" s="46" t="s">
        <v>88</v>
      </c>
      <c r="E9" s="47">
        <v>37.94</v>
      </c>
      <c r="F9" s="48">
        <v>44.9</v>
      </c>
      <c r="G9" s="49" t="s">
        <v>89</v>
      </c>
      <c r="H9" s="85">
        <f aca="true" t="shared" si="0" ref="H9:H14">F9*CENA_PARTER_B</f>
        <v>49390</v>
      </c>
    </row>
    <row r="10" spans="1:8" ht="25.5">
      <c r="A10" s="37">
        <v>1</v>
      </c>
      <c r="B10" s="37" t="s">
        <v>14</v>
      </c>
      <c r="C10" s="36" t="s">
        <v>81</v>
      </c>
      <c r="D10" s="50" t="s">
        <v>83</v>
      </c>
      <c r="E10" s="47">
        <v>56.72</v>
      </c>
      <c r="F10" s="48">
        <v>67.12</v>
      </c>
      <c r="G10" s="49" t="s">
        <v>89</v>
      </c>
      <c r="H10" s="85">
        <f t="shared" si="0"/>
        <v>73832</v>
      </c>
    </row>
    <row r="11" spans="1:8" ht="25.5">
      <c r="A11" s="37">
        <v>1</v>
      </c>
      <c r="B11" s="37" t="s">
        <v>15</v>
      </c>
      <c r="C11" s="36" t="s">
        <v>82</v>
      </c>
      <c r="D11" s="50" t="s">
        <v>84</v>
      </c>
      <c r="E11" s="47">
        <v>84.7</v>
      </c>
      <c r="F11" s="48">
        <v>100.23</v>
      </c>
      <c r="G11" s="49" t="s">
        <v>89</v>
      </c>
      <c r="H11" s="85">
        <f t="shared" si="0"/>
        <v>110253</v>
      </c>
    </row>
    <row r="12" spans="1:8" ht="25.5">
      <c r="A12" s="37">
        <v>1</v>
      </c>
      <c r="B12" s="37" t="s">
        <v>16</v>
      </c>
      <c r="C12" s="36" t="s">
        <v>81</v>
      </c>
      <c r="D12" s="50" t="s">
        <v>85</v>
      </c>
      <c r="E12" s="47">
        <v>53.82</v>
      </c>
      <c r="F12" s="48">
        <v>63.69</v>
      </c>
      <c r="G12" s="49" t="s">
        <v>89</v>
      </c>
      <c r="H12" s="85">
        <f t="shared" si="0"/>
        <v>70059</v>
      </c>
    </row>
    <row r="13" spans="1:8" ht="25.5">
      <c r="A13" s="37">
        <v>1</v>
      </c>
      <c r="B13" s="37" t="s">
        <v>17</v>
      </c>
      <c r="C13" s="36" t="s">
        <v>81</v>
      </c>
      <c r="D13" s="50" t="s">
        <v>85</v>
      </c>
      <c r="E13" s="47">
        <v>53.82</v>
      </c>
      <c r="F13" s="48">
        <v>63.69</v>
      </c>
      <c r="G13" s="49" t="s">
        <v>89</v>
      </c>
      <c r="H13" s="85">
        <f t="shared" si="0"/>
        <v>70059</v>
      </c>
    </row>
    <row r="14" spans="1:8" ht="39" thickBot="1">
      <c r="A14" s="38">
        <v>1</v>
      </c>
      <c r="B14" s="38" t="s">
        <v>18</v>
      </c>
      <c r="C14" s="36" t="s">
        <v>82</v>
      </c>
      <c r="D14" s="51" t="s">
        <v>86</v>
      </c>
      <c r="E14" s="52">
        <v>87.35</v>
      </c>
      <c r="F14" s="53">
        <v>103.37</v>
      </c>
      <c r="G14" s="49" t="s">
        <v>89</v>
      </c>
      <c r="H14" s="85">
        <f t="shared" si="0"/>
        <v>113707</v>
      </c>
    </row>
    <row r="15" spans="1:8" ht="13.5" thickBot="1">
      <c r="A15" s="43"/>
      <c r="B15" s="39"/>
      <c r="C15" s="18"/>
      <c r="D15" s="54"/>
      <c r="E15" s="55"/>
      <c r="F15" s="56"/>
      <c r="G15" s="56"/>
      <c r="H15" s="91">
        <v>1300</v>
      </c>
    </row>
    <row r="16" spans="1:8" ht="25.5">
      <c r="A16" s="42">
        <v>2</v>
      </c>
      <c r="B16" s="40" t="s">
        <v>24</v>
      </c>
      <c r="C16" s="36" t="s">
        <v>82</v>
      </c>
      <c r="D16" s="46" t="s">
        <v>88</v>
      </c>
      <c r="E16" s="47">
        <v>87.48</v>
      </c>
      <c r="F16" s="48">
        <v>103.52</v>
      </c>
      <c r="G16" s="49" t="s">
        <v>89</v>
      </c>
      <c r="H16" s="85">
        <f aca="true" t="shared" si="1" ref="H16:H21">F16*CENA_FLOOR_B1</f>
        <v>134576</v>
      </c>
    </row>
    <row r="17" spans="1:8" ht="25.5">
      <c r="A17" s="37">
        <v>2</v>
      </c>
      <c r="B17" s="37" t="s">
        <v>25</v>
      </c>
      <c r="C17" s="36" t="s">
        <v>81</v>
      </c>
      <c r="D17" s="50" t="s">
        <v>83</v>
      </c>
      <c r="E17" s="47">
        <v>61.76</v>
      </c>
      <c r="F17" s="48">
        <v>73.08</v>
      </c>
      <c r="G17" s="49" t="s">
        <v>89</v>
      </c>
      <c r="H17" s="85">
        <f t="shared" si="1"/>
        <v>95004</v>
      </c>
    </row>
    <row r="18" spans="1:8" ht="25.5">
      <c r="A18" s="37">
        <v>2</v>
      </c>
      <c r="B18" s="37" t="s">
        <v>26</v>
      </c>
      <c r="C18" s="36" t="s">
        <v>82</v>
      </c>
      <c r="D18" s="50" t="s">
        <v>84</v>
      </c>
      <c r="E18" s="47">
        <v>94.04</v>
      </c>
      <c r="F18" s="48">
        <v>111.28</v>
      </c>
      <c r="G18" s="49" t="s">
        <v>89</v>
      </c>
      <c r="H18" s="85">
        <f t="shared" si="1"/>
        <v>144664</v>
      </c>
    </row>
    <row r="19" spans="1:8" ht="25.5">
      <c r="A19" s="108">
        <v>2</v>
      </c>
      <c r="B19" s="108" t="s">
        <v>27</v>
      </c>
      <c r="C19" s="109" t="s">
        <v>81</v>
      </c>
      <c r="D19" s="116" t="s">
        <v>85</v>
      </c>
      <c r="E19" s="111">
        <v>57.84</v>
      </c>
      <c r="F19" s="112">
        <v>68.45</v>
      </c>
      <c r="G19" s="113" t="s">
        <v>74</v>
      </c>
      <c r="H19" s="114">
        <f t="shared" si="1"/>
        <v>88985</v>
      </c>
    </row>
    <row r="20" spans="1:8" ht="25.5">
      <c r="A20" s="108">
        <v>2</v>
      </c>
      <c r="B20" s="108" t="s">
        <v>28</v>
      </c>
      <c r="C20" s="109" t="s">
        <v>81</v>
      </c>
      <c r="D20" s="116" t="s">
        <v>85</v>
      </c>
      <c r="E20" s="111">
        <v>57.84</v>
      </c>
      <c r="F20" s="112">
        <v>68.45</v>
      </c>
      <c r="G20" s="113" t="s">
        <v>74</v>
      </c>
      <c r="H20" s="114">
        <f t="shared" si="1"/>
        <v>88985</v>
      </c>
    </row>
    <row r="21" spans="1:8" ht="39" thickBot="1">
      <c r="A21" s="37">
        <v>2</v>
      </c>
      <c r="B21" s="38" t="s">
        <v>29</v>
      </c>
      <c r="C21" s="36" t="s">
        <v>82</v>
      </c>
      <c r="D21" s="51" t="s">
        <v>86</v>
      </c>
      <c r="E21" s="47">
        <v>97.05</v>
      </c>
      <c r="F21" s="48">
        <v>114.85</v>
      </c>
      <c r="G21" s="49" t="s">
        <v>89</v>
      </c>
      <c r="H21" s="85">
        <f t="shared" si="1"/>
        <v>149305</v>
      </c>
    </row>
    <row r="22" spans="1:8" ht="13.5" thickBot="1">
      <c r="A22" s="43"/>
      <c r="B22" s="39"/>
      <c r="C22" s="18"/>
      <c r="D22" s="54"/>
      <c r="E22" s="55"/>
      <c r="F22" s="55"/>
      <c r="G22" s="55"/>
      <c r="H22" s="91">
        <v>1500</v>
      </c>
    </row>
    <row r="23" spans="1:8" ht="25.5">
      <c r="A23" s="42">
        <v>3</v>
      </c>
      <c r="B23" s="40" t="s">
        <v>35</v>
      </c>
      <c r="C23" s="36" t="s">
        <v>82</v>
      </c>
      <c r="D23" s="46" t="s">
        <v>88</v>
      </c>
      <c r="E23" s="47">
        <v>84.59</v>
      </c>
      <c r="F23" s="48">
        <v>100.1</v>
      </c>
      <c r="G23" s="49" t="s">
        <v>89</v>
      </c>
      <c r="H23" s="85">
        <f aca="true" t="shared" si="2" ref="H23:H28">F23*CENA_FLOOR_B2</f>
        <v>150150</v>
      </c>
    </row>
    <row r="24" spans="1:8" ht="25.5">
      <c r="A24" s="37">
        <v>3</v>
      </c>
      <c r="B24" s="37" t="s">
        <v>36</v>
      </c>
      <c r="C24" s="36" t="s">
        <v>81</v>
      </c>
      <c r="D24" s="50" t="s">
        <v>83</v>
      </c>
      <c r="E24" s="47">
        <v>61.76</v>
      </c>
      <c r="F24" s="48">
        <v>73.08</v>
      </c>
      <c r="G24" s="49" t="s">
        <v>89</v>
      </c>
      <c r="H24" s="85">
        <f t="shared" si="2"/>
        <v>109620</v>
      </c>
    </row>
    <row r="25" spans="1:8" ht="25.5">
      <c r="A25" s="37">
        <v>3</v>
      </c>
      <c r="B25" s="37" t="s">
        <v>37</v>
      </c>
      <c r="C25" s="36" t="s">
        <v>82</v>
      </c>
      <c r="D25" s="50" t="s">
        <v>84</v>
      </c>
      <c r="E25" s="47">
        <v>94.04</v>
      </c>
      <c r="F25" s="48">
        <v>111.28</v>
      </c>
      <c r="G25" s="49" t="s">
        <v>89</v>
      </c>
      <c r="H25" s="85">
        <f t="shared" si="2"/>
        <v>166920</v>
      </c>
    </row>
    <row r="26" spans="1:8" ht="25.5">
      <c r="A26" s="37">
        <v>3</v>
      </c>
      <c r="B26" s="37" t="s">
        <v>38</v>
      </c>
      <c r="C26" s="36" t="s">
        <v>81</v>
      </c>
      <c r="D26" s="50" t="s">
        <v>85</v>
      </c>
      <c r="E26" s="47">
        <v>57.84</v>
      </c>
      <c r="F26" s="48">
        <v>68.45</v>
      </c>
      <c r="G26" s="49" t="s">
        <v>89</v>
      </c>
      <c r="H26" s="85">
        <f t="shared" si="2"/>
        <v>102675</v>
      </c>
    </row>
    <row r="27" spans="1:8" ht="25.5">
      <c r="A27" s="37">
        <v>3</v>
      </c>
      <c r="B27" s="37" t="s">
        <v>39</v>
      </c>
      <c r="C27" s="36" t="s">
        <v>81</v>
      </c>
      <c r="D27" s="50" t="s">
        <v>85</v>
      </c>
      <c r="E27" s="47">
        <v>57.84</v>
      </c>
      <c r="F27" s="48">
        <v>68.45</v>
      </c>
      <c r="G27" s="49" t="s">
        <v>89</v>
      </c>
      <c r="H27" s="85">
        <f t="shared" si="2"/>
        <v>102675</v>
      </c>
    </row>
    <row r="28" spans="1:8" ht="39" thickBot="1">
      <c r="A28" s="37">
        <v>3</v>
      </c>
      <c r="B28" s="38" t="s">
        <v>40</v>
      </c>
      <c r="C28" s="36" t="s">
        <v>82</v>
      </c>
      <c r="D28" s="51" t="s">
        <v>86</v>
      </c>
      <c r="E28" s="47">
        <v>96.26</v>
      </c>
      <c r="F28" s="53">
        <v>113.91</v>
      </c>
      <c r="G28" s="49" t="s">
        <v>89</v>
      </c>
      <c r="H28" s="85">
        <f t="shared" si="2"/>
        <v>170865</v>
      </c>
    </row>
    <row r="29" spans="1:8" ht="13.5" thickBot="1">
      <c r="A29" s="43"/>
      <c r="B29" s="39"/>
      <c r="C29" s="18"/>
      <c r="D29" s="54"/>
      <c r="E29" s="55"/>
      <c r="F29" s="55"/>
      <c r="G29" s="55"/>
      <c r="H29" s="91">
        <v>1800</v>
      </c>
    </row>
    <row r="30" spans="1:8" ht="25.5">
      <c r="A30" s="105">
        <v>4</v>
      </c>
      <c r="B30" s="98" t="s">
        <v>46</v>
      </c>
      <c r="C30" s="106" t="s">
        <v>82</v>
      </c>
      <c r="D30" s="100" t="s">
        <v>88</v>
      </c>
      <c r="E30" s="101">
        <v>83.42</v>
      </c>
      <c r="F30" s="107">
        <v>98.72</v>
      </c>
      <c r="G30" s="103" t="s">
        <v>89</v>
      </c>
      <c r="H30" s="104">
        <f aca="true" t="shared" si="3" ref="H30:H35">F30*CENA_FLOOR_B3</f>
        <v>177696</v>
      </c>
    </row>
    <row r="31" spans="1:8" ht="25.5">
      <c r="A31" s="42">
        <v>4</v>
      </c>
      <c r="B31" s="37" t="s">
        <v>47</v>
      </c>
      <c r="C31" s="36" t="s">
        <v>81</v>
      </c>
      <c r="D31" s="50" t="s">
        <v>83</v>
      </c>
      <c r="E31" s="47">
        <v>59.6</v>
      </c>
      <c r="F31" s="48">
        <v>70.53</v>
      </c>
      <c r="G31" s="49" t="s">
        <v>89</v>
      </c>
      <c r="H31" s="85">
        <f t="shared" si="3"/>
        <v>126954</v>
      </c>
    </row>
    <row r="32" spans="1:8" ht="25.5">
      <c r="A32" s="108">
        <v>4</v>
      </c>
      <c r="B32" s="108" t="s">
        <v>48</v>
      </c>
      <c r="C32" s="109" t="s">
        <v>82</v>
      </c>
      <c r="D32" s="116" t="s">
        <v>84</v>
      </c>
      <c r="E32" s="111">
        <v>92.96</v>
      </c>
      <c r="F32" s="112">
        <v>110.01</v>
      </c>
      <c r="G32" s="113" t="s">
        <v>74</v>
      </c>
      <c r="H32" s="114">
        <f t="shared" si="3"/>
        <v>198018</v>
      </c>
    </row>
    <row r="33" spans="1:8" ht="25.5">
      <c r="A33" s="108">
        <v>4</v>
      </c>
      <c r="B33" s="108" t="s">
        <v>49</v>
      </c>
      <c r="C33" s="109" t="s">
        <v>81</v>
      </c>
      <c r="D33" s="116" t="s">
        <v>85</v>
      </c>
      <c r="E33" s="111">
        <v>57.84</v>
      </c>
      <c r="F33" s="112">
        <v>68.45</v>
      </c>
      <c r="G33" s="113" t="s">
        <v>74</v>
      </c>
      <c r="H33" s="114">
        <f t="shared" si="3"/>
        <v>123210</v>
      </c>
    </row>
    <row r="34" spans="1:8" ht="25.5">
      <c r="A34" s="108">
        <v>4</v>
      </c>
      <c r="B34" s="108" t="s">
        <v>50</v>
      </c>
      <c r="C34" s="109" t="s">
        <v>81</v>
      </c>
      <c r="D34" s="116" t="s">
        <v>85</v>
      </c>
      <c r="E34" s="111">
        <v>57.84</v>
      </c>
      <c r="F34" s="112">
        <v>68.45</v>
      </c>
      <c r="G34" s="113" t="s">
        <v>96</v>
      </c>
      <c r="H34" s="114">
        <f t="shared" si="3"/>
        <v>123210</v>
      </c>
    </row>
    <row r="35" spans="1:8" ht="39" thickBot="1">
      <c r="A35" s="37">
        <v>4</v>
      </c>
      <c r="B35" s="38" t="s">
        <v>51</v>
      </c>
      <c r="C35" s="36" t="s">
        <v>82</v>
      </c>
      <c r="D35" s="51" t="s">
        <v>86</v>
      </c>
      <c r="E35" s="47">
        <v>96.26</v>
      </c>
      <c r="F35" s="48">
        <v>113.91</v>
      </c>
      <c r="G35" s="49" t="s">
        <v>89</v>
      </c>
      <c r="H35" s="85">
        <f t="shared" si="3"/>
        <v>205038</v>
      </c>
    </row>
    <row r="36" spans="1:8" ht="13.5" thickBot="1">
      <c r="A36" s="43"/>
      <c r="B36" s="39"/>
      <c r="C36" s="18"/>
      <c r="D36" s="54"/>
      <c r="E36" s="55"/>
      <c r="F36" s="55"/>
      <c r="G36" s="55"/>
      <c r="H36" s="91">
        <v>1500</v>
      </c>
    </row>
    <row r="37" spans="1:8" ht="25.5">
      <c r="A37" s="44">
        <v>5</v>
      </c>
      <c r="B37" s="37" t="s">
        <v>57</v>
      </c>
      <c r="C37" s="36" t="s">
        <v>82</v>
      </c>
      <c r="D37" s="46" t="s">
        <v>88</v>
      </c>
      <c r="E37" s="47">
        <v>83.42</v>
      </c>
      <c r="F37" s="48">
        <v>98.72</v>
      </c>
      <c r="G37" s="49" t="s">
        <v>89</v>
      </c>
      <c r="H37" s="85">
        <f aca="true" t="shared" si="4" ref="H37:H42">F37*CENA_FLOOR_B4</f>
        <v>148080</v>
      </c>
    </row>
    <row r="38" spans="1:8" ht="25.5">
      <c r="A38" s="42">
        <v>5</v>
      </c>
      <c r="B38" s="37" t="s">
        <v>58</v>
      </c>
      <c r="C38" s="36" t="s">
        <v>81</v>
      </c>
      <c r="D38" s="50" t="s">
        <v>83</v>
      </c>
      <c r="E38" s="47">
        <v>59.6</v>
      </c>
      <c r="F38" s="48">
        <v>70.53</v>
      </c>
      <c r="G38" s="49" t="s">
        <v>89</v>
      </c>
      <c r="H38" s="85">
        <f t="shared" si="4"/>
        <v>105795</v>
      </c>
    </row>
    <row r="39" spans="1:8" ht="25.5">
      <c r="A39" s="37">
        <v>5</v>
      </c>
      <c r="B39" s="37" t="s">
        <v>59</v>
      </c>
      <c r="C39" s="36" t="s">
        <v>82</v>
      </c>
      <c r="D39" s="50" t="s">
        <v>84</v>
      </c>
      <c r="E39" s="47">
        <v>92.96</v>
      </c>
      <c r="F39" s="48">
        <v>110.01</v>
      </c>
      <c r="G39" s="49" t="s">
        <v>89</v>
      </c>
      <c r="H39" s="85">
        <f t="shared" si="4"/>
        <v>165015</v>
      </c>
    </row>
    <row r="40" spans="1:8" ht="25.5">
      <c r="A40" s="108">
        <v>5</v>
      </c>
      <c r="B40" s="108" t="s">
        <v>60</v>
      </c>
      <c r="C40" s="109" t="s">
        <v>81</v>
      </c>
      <c r="D40" s="116" t="s">
        <v>85</v>
      </c>
      <c r="E40" s="111">
        <v>57.84</v>
      </c>
      <c r="F40" s="112">
        <v>68.45</v>
      </c>
      <c r="G40" s="113" t="s">
        <v>74</v>
      </c>
      <c r="H40" s="114">
        <f t="shared" si="4"/>
        <v>102675</v>
      </c>
    </row>
    <row r="41" spans="1:8" ht="25.5">
      <c r="A41" s="108">
        <v>5</v>
      </c>
      <c r="B41" s="108" t="s">
        <v>61</v>
      </c>
      <c r="C41" s="109" t="s">
        <v>81</v>
      </c>
      <c r="D41" s="116" t="s">
        <v>85</v>
      </c>
      <c r="E41" s="111">
        <v>57.84</v>
      </c>
      <c r="F41" s="112">
        <v>68.45</v>
      </c>
      <c r="G41" s="113" t="s">
        <v>74</v>
      </c>
      <c r="H41" s="114">
        <f t="shared" si="4"/>
        <v>102675</v>
      </c>
    </row>
    <row r="42" spans="1:8" ht="39" thickBot="1">
      <c r="A42" s="37">
        <v>5</v>
      </c>
      <c r="B42" s="38" t="s">
        <v>62</v>
      </c>
      <c r="C42" s="36" t="s">
        <v>82</v>
      </c>
      <c r="D42" s="51" t="s">
        <v>86</v>
      </c>
      <c r="E42" s="47">
        <v>96.26</v>
      </c>
      <c r="F42" s="48">
        <v>113.91</v>
      </c>
      <c r="G42" s="49" t="s">
        <v>89</v>
      </c>
      <c r="H42" s="85">
        <f t="shared" si="4"/>
        <v>170865</v>
      </c>
    </row>
    <row r="43" spans="1:8" ht="13.5" thickBot="1">
      <c r="A43" s="45"/>
      <c r="B43" s="41"/>
      <c r="C43" s="19"/>
      <c r="D43" s="57"/>
      <c r="E43" s="58"/>
      <c r="F43" s="58"/>
      <c r="G43" s="58"/>
      <c r="H43" s="91">
        <v>2000</v>
      </c>
    </row>
    <row r="44" spans="1:8" ht="25.5">
      <c r="A44" s="44">
        <v>6</v>
      </c>
      <c r="B44" s="37" t="s">
        <v>67</v>
      </c>
      <c r="C44" s="36" t="s">
        <v>82</v>
      </c>
      <c r="D44" s="46" t="s">
        <v>87</v>
      </c>
      <c r="E44" s="47">
        <v>83.42</v>
      </c>
      <c r="F44" s="48">
        <v>98.72</v>
      </c>
      <c r="G44" s="49" t="s">
        <v>89</v>
      </c>
      <c r="H44" s="87">
        <f>F44*CENA_FLOOR_B5</f>
        <v>197440</v>
      </c>
    </row>
    <row r="45" spans="1:8" ht="25.5">
      <c r="A45" s="42">
        <v>6</v>
      </c>
      <c r="B45" s="37" t="s">
        <v>68</v>
      </c>
      <c r="C45" s="36" t="s">
        <v>81</v>
      </c>
      <c r="D45" s="50" t="s">
        <v>83</v>
      </c>
      <c r="E45" s="47">
        <v>59.6</v>
      </c>
      <c r="F45" s="48">
        <v>70.53</v>
      </c>
      <c r="G45" s="49" t="s">
        <v>89</v>
      </c>
      <c r="H45" s="87">
        <f>F45*CENA_FLOOR_B5</f>
        <v>141060</v>
      </c>
    </row>
    <row r="46" spans="1:8" ht="25.5">
      <c r="A46" s="108">
        <v>6</v>
      </c>
      <c r="B46" s="108" t="s">
        <v>69</v>
      </c>
      <c r="C46" s="109" t="s">
        <v>82</v>
      </c>
      <c r="D46" s="116" t="s">
        <v>84</v>
      </c>
      <c r="E46" s="111">
        <v>85.63</v>
      </c>
      <c r="F46" s="112">
        <v>101.33</v>
      </c>
      <c r="G46" s="117" t="s">
        <v>74</v>
      </c>
      <c r="H46" s="118">
        <f>F46*CENA_FLOOR_B5</f>
        <v>202660</v>
      </c>
    </row>
    <row r="47" spans="1:8" ht="25.5">
      <c r="A47" s="38">
        <v>6</v>
      </c>
      <c r="B47" s="37" t="s">
        <v>70</v>
      </c>
      <c r="C47" s="36" t="s">
        <v>81</v>
      </c>
      <c r="D47" s="50" t="s">
        <v>85</v>
      </c>
      <c r="E47" s="47">
        <v>57.85</v>
      </c>
      <c r="F47" s="48">
        <v>68.46</v>
      </c>
      <c r="G47" s="49" t="s">
        <v>89</v>
      </c>
      <c r="H47" s="87">
        <f>F47*CENA_FLOOR_B5</f>
        <v>136920</v>
      </c>
    </row>
    <row r="48" spans="1:8" ht="39" thickBot="1">
      <c r="A48" s="120">
        <v>6</v>
      </c>
      <c r="B48" s="108" t="s">
        <v>71</v>
      </c>
      <c r="C48" s="109" t="s">
        <v>82</v>
      </c>
      <c r="D48" s="119" t="s">
        <v>86</v>
      </c>
      <c r="E48" s="111">
        <v>164.2</v>
      </c>
      <c r="F48" s="112">
        <v>194.31</v>
      </c>
      <c r="G48" s="113" t="s">
        <v>74</v>
      </c>
      <c r="H48" s="118">
        <f>F48*CENA_FLOOR_B5</f>
        <v>388620</v>
      </c>
    </row>
    <row r="49" spans="1:8" ht="13.5" thickBot="1">
      <c r="A49" s="17"/>
      <c r="B49" s="18"/>
      <c r="C49" s="18"/>
      <c r="D49" s="18"/>
      <c r="E49" s="21">
        <f>SUM(E9:E48)</f>
        <v>2629.2299999999996</v>
      </c>
      <c r="F49" s="31">
        <f>SUM(F9:F48)</f>
        <v>3111.39</v>
      </c>
      <c r="G49" s="34"/>
      <c r="H49" s="94"/>
    </row>
    <row r="50" spans="5:8" ht="12.75">
      <c r="E50" s="35"/>
      <c r="G50" s="16"/>
      <c r="H50" s="89"/>
    </row>
    <row r="51" spans="1:8" ht="15">
      <c r="A51" s="24"/>
      <c r="B51" s="24"/>
      <c r="C51" s="24"/>
      <c r="D51" s="24"/>
      <c r="E51" s="22"/>
      <c r="F51" s="22"/>
      <c r="G51" s="23"/>
      <c r="H51" s="89"/>
    </row>
    <row r="52" spans="1:8" ht="15">
      <c r="A52" s="24"/>
      <c r="B52" s="24"/>
      <c r="C52" s="24"/>
      <c r="D52" s="24"/>
      <c r="E52" s="1"/>
      <c r="F52" s="22"/>
      <c r="G52" s="23"/>
      <c r="H52" s="89"/>
    </row>
    <row r="53" ht="12.75">
      <c r="H53" s="89"/>
    </row>
    <row r="54" ht="12.75">
      <c r="H54" s="89"/>
    </row>
    <row r="55" ht="12.75">
      <c r="H55" s="89"/>
    </row>
    <row r="56" ht="12.75">
      <c r="H56" s="89"/>
    </row>
    <row r="57" ht="12.75">
      <c r="H57" s="89"/>
    </row>
    <row r="58" ht="12.75">
      <c r="H58" s="89"/>
    </row>
    <row r="59" ht="12.75">
      <c r="H59" s="89"/>
    </row>
    <row r="60" ht="12.75">
      <c r="H60" s="89"/>
    </row>
    <row r="61" ht="12.75">
      <c r="H61" s="89"/>
    </row>
    <row r="62" ht="10.5" customHeight="1">
      <c r="H62" s="95"/>
    </row>
    <row r="63" ht="12.75">
      <c r="H63" s="95"/>
    </row>
    <row r="64" ht="14.25">
      <c r="H64" s="96"/>
    </row>
  </sheetData>
  <sheetProtection/>
  <mergeCells count="1">
    <mergeCell ref="A4:E4"/>
  </mergeCells>
  <printOptions/>
  <pageMargins left="0.23" right="0.14" top="0.12" bottom="0.14" header="0.07" footer="0.1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Anton</cp:lastModifiedBy>
  <cp:lastPrinted>2009-09-10T09:32:13Z</cp:lastPrinted>
  <dcterms:created xsi:type="dcterms:W3CDTF">2008-02-11T09:24:28Z</dcterms:created>
  <dcterms:modified xsi:type="dcterms:W3CDTF">2010-06-17T13:39:00Z</dcterms:modified>
  <cp:category/>
  <cp:version/>
  <cp:contentType/>
  <cp:contentStatus/>
</cp:coreProperties>
</file>